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90" windowWidth="19005" windowHeight="7770"/>
  </bookViews>
  <sheets>
    <sheet name="ОЦЕНКА АПП апрель (Комиссия)" sheetId="1" r:id="rId1"/>
  </sheets>
  <externalReferences>
    <externalReference r:id="rId2"/>
    <externalReference r:id="rId3"/>
  </externalReferences>
  <definedNames>
    <definedName name="_xlnm._FilterDatabase" localSheetId="0" hidden="1">'ОЦЕНКА АПП апрель (Комиссия)'!$A$13:$K$13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апрель (Комиссия)'!$9:$13</definedName>
    <definedName name="_xlnm.Print_Area" localSheetId="0">'ОЦЕНКА АПП апрель (Комиссия)'!$A$5:$K$60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J60" i="1" l="1"/>
  <c r="E59" i="1"/>
  <c r="G59" i="1" s="1"/>
  <c r="H59" i="1" s="1"/>
  <c r="I59" i="1" s="1"/>
  <c r="K59" i="1" s="1"/>
  <c r="E58" i="1"/>
  <c r="G58" i="1" s="1"/>
  <c r="H58" i="1" s="1"/>
  <c r="I58" i="1" s="1"/>
  <c r="K58" i="1" s="1"/>
  <c r="A58" i="1"/>
  <c r="A59" i="1" s="1"/>
  <c r="E57" i="1"/>
  <c r="G57" i="1" s="1"/>
  <c r="H57" i="1" s="1"/>
  <c r="I57" i="1" s="1"/>
  <c r="K57" i="1" s="1"/>
  <c r="E56" i="1"/>
  <c r="G56" i="1" s="1"/>
  <c r="H56" i="1" s="1"/>
  <c r="I56" i="1" s="1"/>
  <c r="K56" i="1" s="1"/>
  <c r="E55" i="1"/>
  <c r="G55" i="1" s="1"/>
  <c r="H55" i="1" s="1"/>
  <c r="I55" i="1" s="1"/>
  <c r="K55" i="1" s="1"/>
  <c r="E54" i="1"/>
  <c r="G54" i="1" s="1"/>
  <c r="H54" i="1" s="1"/>
  <c r="I54" i="1" s="1"/>
  <c r="K54" i="1" s="1"/>
  <c r="E53" i="1"/>
  <c r="G53" i="1" s="1"/>
  <c r="H53" i="1" s="1"/>
  <c r="I53" i="1" s="1"/>
  <c r="K53" i="1" s="1"/>
  <c r="G52" i="1"/>
  <c r="H52" i="1" s="1"/>
  <c r="I52" i="1" s="1"/>
  <c r="K52" i="1" s="1"/>
  <c r="E52" i="1"/>
  <c r="G51" i="1"/>
  <c r="H51" i="1" s="1"/>
  <c r="I51" i="1" s="1"/>
  <c r="K51" i="1" s="1"/>
  <c r="E51" i="1"/>
  <c r="G50" i="1"/>
  <c r="H50" i="1" s="1"/>
  <c r="I50" i="1" s="1"/>
  <c r="K50" i="1" s="1"/>
  <c r="E50" i="1"/>
  <c r="E49" i="1"/>
  <c r="G49" i="1" s="1"/>
  <c r="H49" i="1" s="1"/>
  <c r="I49" i="1" s="1"/>
  <c r="K49" i="1" s="1"/>
  <c r="E48" i="1"/>
  <c r="G48" i="1" s="1"/>
  <c r="H48" i="1" s="1"/>
  <c r="I48" i="1" s="1"/>
  <c r="K48" i="1" s="1"/>
  <c r="E47" i="1"/>
  <c r="G47" i="1" s="1"/>
  <c r="H47" i="1" s="1"/>
  <c r="I47" i="1" s="1"/>
  <c r="K47" i="1" s="1"/>
  <c r="E46" i="1"/>
  <c r="G46" i="1" s="1"/>
  <c r="H46" i="1" s="1"/>
  <c r="I46" i="1" s="1"/>
  <c r="K46" i="1" s="1"/>
  <c r="E45" i="1"/>
  <c r="G45" i="1" s="1"/>
  <c r="H45" i="1" s="1"/>
  <c r="I45" i="1" s="1"/>
  <c r="K45" i="1" s="1"/>
  <c r="G44" i="1"/>
  <c r="H44" i="1" s="1"/>
  <c r="I44" i="1" s="1"/>
  <c r="K44" i="1" s="1"/>
  <c r="E44" i="1"/>
  <c r="G43" i="1"/>
  <c r="H43" i="1" s="1"/>
  <c r="I43" i="1" s="1"/>
  <c r="K43" i="1" s="1"/>
  <c r="E43" i="1"/>
  <c r="G42" i="1"/>
  <c r="H42" i="1" s="1"/>
  <c r="I42" i="1" s="1"/>
  <c r="K42" i="1" s="1"/>
  <c r="E42" i="1"/>
  <c r="E41" i="1"/>
  <c r="G41" i="1" s="1"/>
  <c r="H41" i="1" s="1"/>
  <c r="I41" i="1" s="1"/>
  <c r="K41" i="1" s="1"/>
  <c r="E40" i="1"/>
  <c r="G40" i="1" s="1"/>
  <c r="H40" i="1" s="1"/>
  <c r="I40" i="1" s="1"/>
  <c r="K40" i="1" s="1"/>
  <c r="E39" i="1"/>
  <c r="G39" i="1" s="1"/>
  <c r="H39" i="1" s="1"/>
  <c r="I39" i="1" s="1"/>
  <c r="K39" i="1" s="1"/>
  <c r="E38" i="1"/>
  <c r="G38" i="1" s="1"/>
  <c r="H38" i="1" s="1"/>
  <c r="I38" i="1" s="1"/>
  <c r="K38" i="1" s="1"/>
  <c r="E37" i="1"/>
  <c r="G37" i="1" s="1"/>
  <c r="H37" i="1" s="1"/>
  <c r="I37" i="1" s="1"/>
  <c r="K37" i="1" s="1"/>
  <c r="G36" i="1"/>
  <c r="H36" i="1" s="1"/>
  <c r="I36" i="1" s="1"/>
  <c r="K36" i="1" s="1"/>
  <c r="E36" i="1"/>
  <c r="E35" i="1"/>
  <c r="G35" i="1" s="1"/>
  <c r="H35" i="1" s="1"/>
  <c r="I35" i="1" s="1"/>
  <c r="K35" i="1" s="1"/>
  <c r="E34" i="1"/>
  <c r="G34" i="1" s="1"/>
  <c r="H34" i="1" s="1"/>
  <c r="I34" i="1" s="1"/>
  <c r="K34" i="1" s="1"/>
  <c r="E33" i="1"/>
  <c r="G33" i="1" s="1"/>
  <c r="H33" i="1" s="1"/>
  <c r="I33" i="1" s="1"/>
  <c r="K33" i="1" s="1"/>
  <c r="E32" i="1"/>
  <c r="G32" i="1" s="1"/>
  <c r="H32" i="1" s="1"/>
  <c r="I32" i="1" s="1"/>
  <c r="K32" i="1" s="1"/>
  <c r="E31" i="1"/>
  <c r="G31" i="1" s="1"/>
  <c r="H31" i="1" s="1"/>
  <c r="I31" i="1" s="1"/>
  <c r="K31" i="1" s="1"/>
  <c r="G30" i="1"/>
  <c r="H30" i="1" s="1"/>
  <c r="I30" i="1" s="1"/>
  <c r="K30" i="1" s="1"/>
  <c r="E30" i="1"/>
  <c r="E29" i="1"/>
  <c r="G29" i="1" s="1"/>
  <c r="H29" i="1" s="1"/>
  <c r="I29" i="1" s="1"/>
  <c r="K29" i="1" s="1"/>
  <c r="E28" i="1"/>
  <c r="G28" i="1" s="1"/>
  <c r="H28" i="1" s="1"/>
  <c r="I28" i="1" s="1"/>
  <c r="K28" i="1" s="1"/>
  <c r="G27" i="1"/>
  <c r="H27" i="1" s="1"/>
  <c r="I27" i="1" s="1"/>
  <c r="K27" i="1" s="1"/>
  <c r="E27" i="1"/>
  <c r="E26" i="1"/>
  <c r="G26" i="1" s="1"/>
  <c r="H26" i="1" s="1"/>
  <c r="I26" i="1" s="1"/>
  <c r="K26" i="1" s="1"/>
  <c r="E25" i="1"/>
  <c r="G25" i="1" s="1"/>
  <c r="H25" i="1" s="1"/>
  <c r="I25" i="1" s="1"/>
  <c r="K25" i="1" s="1"/>
  <c r="E24" i="1"/>
  <c r="G24" i="1" s="1"/>
  <c r="H24" i="1" s="1"/>
  <c r="I24" i="1" s="1"/>
  <c r="K24" i="1" s="1"/>
  <c r="E23" i="1"/>
  <c r="G23" i="1" s="1"/>
  <c r="H23" i="1" s="1"/>
  <c r="I23" i="1" s="1"/>
  <c r="K23" i="1" s="1"/>
  <c r="E22" i="1"/>
  <c r="G22" i="1" s="1"/>
  <c r="H22" i="1" s="1"/>
  <c r="I22" i="1" s="1"/>
  <c r="K22" i="1" s="1"/>
  <c r="E21" i="1"/>
  <c r="G21" i="1" s="1"/>
  <c r="H21" i="1" s="1"/>
  <c r="I21" i="1" s="1"/>
  <c r="K21" i="1" s="1"/>
  <c r="E20" i="1"/>
  <c r="G20" i="1" s="1"/>
  <c r="H20" i="1" s="1"/>
  <c r="I20" i="1" s="1"/>
  <c r="K20" i="1" s="1"/>
  <c r="E19" i="1"/>
  <c r="G19" i="1" s="1"/>
  <c r="H19" i="1" s="1"/>
  <c r="I19" i="1" s="1"/>
  <c r="K19" i="1" s="1"/>
  <c r="E18" i="1"/>
  <c r="G18" i="1" s="1"/>
  <c r="H18" i="1" s="1"/>
  <c r="I18" i="1" s="1"/>
  <c r="K18" i="1" s="1"/>
  <c r="E17" i="1"/>
  <c r="G17" i="1" s="1"/>
  <c r="H17" i="1" s="1"/>
  <c r="I17" i="1" s="1"/>
  <c r="K17" i="1" s="1"/>
  <c r="E16" i="1"/>
  <c r="G16" i="1" s="1"/>
  <c r="H16" i="1" s="1"/>
  <c r="I16" i="1" s="1"/>
  <c r="K16" i="1" s="1"/>
  <c r="E15" i="1"/>
  <c r="G15" i="1" s="1"/>
  <c r="H15" i="1" s="1"/>
  <c r="I15" i="1" s="1"/>
  <c r="K15" i="1" s="1"/>
  <c r="G14" i="1"/>
  <c r="H14" i="1" s="1"/>
  <c r="I14" i="1" s="1"/>
  <c r="K14" i="1" s="1"/>
  <c r="E14" i="1"/>
  <c r="K60" i="1" l="1"/>
</calcChain>
</file>

<file path=xl/sharedStrings.xml><?xml version="1.0" encoding="utf-8"?>
<sst xmlns="http://schemas.openxmlformats.org/spreadsheetml/2006/main" count="65" uniqueCount="65">
  <si>
    <t xml:space="preserve">СОГЛАСОВАНО 
И.о. министра здравоохранения Хабаровского края 
____________________И.Н. Радомская 
  29.08.2017 
</t>
  </si>
  <si>
    <t xml:space="preserve">СОГЛАСОВАНО 
Директор ХКФОМС
____________________Е.В. Пузакова
29.08.2017 
</t>
  </si>
  <si>
    <t xml:space="preserve"> Приложение № 5
 к Решению Комиссии по разработке ТП ОМС 
от 30.04.2019 №4</t>
  </si>
  <si>
    <t>Расчет  стимулирующей части финансового обеспечения амбулаторно-поликлинической помощи по
 подушевому нормативу финансирования за апрель 2019 года.</t>
  </si>
  <si>
    <t>№ п.п.</t>
  </si>
  <si>
    <t xml:space="preserve">№ в едином реестре МО </t>
  </si>
  <si>
    <t>Наименование МО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</si>
  <si>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</si>
  <si>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</si>
  <si>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</si>
  <si>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</si>
  <si>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Выполнение планового задания по обращению по заболеванию (%), за январь-март 2019 г.</t>
  </si>
  <si>
    <t>план год</t>
  </si>
  <si>
    <t>план</t>
  </si>
  <si>
    <t xml:space="preserve">факт </t>
  </si>
  <si>
    <t xml:space="preserve">Значение показателя по итогам отчетного периода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</si>
  <si>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</si>
  <si>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</si>
  <si>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</si>
  <si>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</si>
  <si>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</si>
  <si>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</si>
  <si>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</si>
  <si>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</si>
  <si>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</si>
  <si>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</si>
  <si>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</si>
  <si>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</si>
  <si>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</si>
  <si>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</si>
  <si>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</si>
  <si>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</si>
  <si>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</si>
  <si>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</si>
  <si>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</si>
  <si>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</si>
  <si>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 xml:space="preserve">НУЗ "Дорожная клиническая больница"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</si>
  <si>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</si>
  <si>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</si>
  <si>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</si>
  <si>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</si>
  <si>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</si>
  <si>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</si>
  <si>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</si>
  <si>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</si>
  <si>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</si>
  <si>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</si>
  <si>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</si>
  <si>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</si>
  <si>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</si>
  <si>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</si>
  <si>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</si>
  <si>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</si>
  <si>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</si>
  <si>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</si>
  <si>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</si>
  <si>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</si>
  <si>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</si>
  <si>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</si>
  <si>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</si>
  <si>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</si>
  <si>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</si>
  <si>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</si>
  <si>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</si>
  <si>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Показатель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</si>
</sst>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8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4" fillId="0" borderId="0" xfId="0" applyFont="1" applyFill="1"/>
    <xf numFmtId="0" fontId="6" fillId="0" borderId="0" xfId="2" applyFont="1" applyFill="1" applyAlignment="1">
      <alignment wrapText="1"/>
    </xf>
    <xf numFmtId="0" fontId="6" fillId="0" borderId="0" xfId="2" applyFont="1" applyFill="1" applyAlignment="1"/>
    <xf numFmtId="0" fontId="8" fillId="0" borderId="0" xfId="2" applyFont="1" applyFill="1" applyAlignment="1">
      <alignment wrapText="1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7" xfId="2" applyFont="1" applyFill="1" applyBorder="1" applyAlignment="1">
      <alignment horizontal="center" vertical="center" wrapText="1"/>
    </xf>
    <xf numFmtId="0" fontId="13" fillId="0" borderId="18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22" xfId="2" applyFont="1" applyFill="1" applyBorder="1" applyAlignment="1">
      <alignment horizontal="center" vertical="center" wrapText="1"/>
    </xf>
    <xf numFmtId="0" fontId="14" fillId="0" borderId="23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wrapText="1"/>
    </xf>
    <xf numFmtId="0" fontId="14" fillId="0" borderId="25" xfId="2" applyFont="1" applyFill="1" applyBorder="1" applyAlignment="1">
      <alignment horizontal="center" vertical="center" wrapText="1"/>
    </xf>
    <xf numFmtId="0" fontId="14" fillId="0" borderId="26" xfId="2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9" fillId="0" borderId="27" xfId="2" applyFont="1" applyFill="1" applyBorder="1" applyAlignment="1">
      <alignment horizontal="center" vertical="center" wrapText="1"/>
    </xf>
    <xf numFmtId="1" fontId="9" fillId="0" borderId="28" xfId="2" applyNumberFormat="1" applyFont="1" applyFill="1" applyBorder="1" applyAlignment="1">
      <alignment horizontal="center" vertical="center" wrapText="1"/>
    </xf>
    <xf numFmtId="0" fontId="14" fillId="0" borderId="27" xfId="2" applyFont="1" applyFill="1" applyBorder="1" applyAlignment="1">
      <alignment wrapText="1"/>
    </xf>
    <xf numFmtId="3" fontId="6" fillId="0" borderId="29" xfId="2" applyNumberFormat="1" applyFont="1" applyFill="1" applyBorder="1" applyAlignment="1">
      <alignment horizontal="center" wrapText="1"/>
    </xf>
    <xf numFmtId="3" fontId="6" fillId="0" borderId="30" xfId="2" applyNumberFormat="1" applyFont="1" applyFill="1" applyBorder="1" applyAlignment="1">
      <alignment horizontal="center" wrapText="1"/>
    </xf>
    <xf numFmtId="165" fontId="6" fillId="0" borderId="30" xfId="1" applyNumberFormat="1" applyFont="1" applyFill="1" applyBorder="1" applyAlignment="1">
      <alignment wrapText="1"/>
    </xf>
    <xf numFmtId="1" fontId="15" fillId="0" borderId="31" xfId="2" applyNumberFormat="1" applyFont="1" applyFill="1" applyBorder="1" applyAlignment="1">
      <alignment horizontal="center" wrapText="1"/>
    </xf>
    <xf numFmtId="1" fontId="15" fillId="0" borderId="32" xfId="2" applyNumberFormat="1" applyFont="1" applyFill="1" applyBorder="1" applyAlignment="1">
      <alignment horizontal="center" wrapText="1"/>
    </xf>
    <xf numFmtId="164" fontId="6" fillId="0" borderId="30" xfId="1" applyFont="1" applyFill="1" applyBorder="1" applyAlignment="1">
      <alignment horizontal="center" wrapText="1"/>
    </xf>
    <xf numFmtId="164" fontId="15" fillId="0" borderId="33" xfId="1" applyFont="1" applyFill="1" applyBorder="1" applyAlignment="1">
      <alignment horizontal="center" wrapText="1"/>
    </xf>
    <xf numFmtId="0" fontId="9" fillId="0" borderId="14" xfId="2" applyFont="1" applyFill="1" applyBorder="1" applyAlignment="1">
      <alignment horizontal="center" vertical="center" wrapText="1"/>
    </xf>
    <xf numFmtId="1" fontId="9" fillId="0" borderId="34" xfId="2" applyNumberFormat="1" applyFont="1" applyFill="1" applyBorder="1" applyAlignment="1">
      <alignment horizontal="center" vertical="center" wrapText="1"/>
    </xf>
    <xf numFmtId="0" fontId="14" fillId="0" borderId="14" xfId="2" applyFont="1" applyFill="1" applyBorder="1" applyAlignment="1">
      <alignment wrapText="1"/>
    </xf>
    <xf numFmtId="3" fontId="6" fillId="0" borderId="35" xfId="2" applyNumberFormat="1" applyFont="1" applyFill="1" applyBorder="1" applyAlignment="1">
      <alignment horizontal="center" wrapText="1"/>
    </xf>
    <xf numFmtId="0" fontId="14" fillId="2" borderId="14" xfId="2" applyFont="1" applyFill="1" applyBorder="1" applyAlignment="1">
      <alignment wrapText="1"/>
    </xf>
    <xf numFmtId="3" fontId="6" fillId="2" borderId="35" xfId="2" applyNumberFormat="1" applyFont="1" applyFill="1" applyBorder="1" applyAlignment="1">
      <alignment horizontal="center" wrapText="1"/>
    </xf>
    <xf numFmtId="0" fontId="14" fillId="0" borderId="14" xfId="2" applyFont="1" applyFill="1" applyBorder="1" applyAlignment="1">
      <alignment vertical="center" wrapText="1"/>
    </xf>
    <xf numFmtId="3" fontId="6" fillId="2" borderId="29" xfId="2" applyNumberFormat="1" applyFont="1" applyFill="1" applyBorder="1" applyAlignment="1">
      <alignment horizontal="center" wrapText="1"/>
    </xf>
    <xf numFmtId="0" fontId="9" fillId="0" borderId="36" xfId="2" applyFont="1" applyFill="1" applyBorder="1" applyAlignment="1">
      <alignment horizontal="center" vertical="center" wrapText="1"/>
    </xf>
    <xf numFmtId="1" fontId="9" fillId="0" borderId="37" xfId="2" applyNumberFormat="1" applyFont="1" applyFill="1" applyBorder="1" applyAlignment="1">
      <alignment horizontal="center" vertical="center" wrapText="1"/>
    </xf>
    <xf numFmtId="0" fontId="14" fillId="2" borderId="20" xfId="2" applyFont="1" applyFill="1" applyBorder="1" applyAlignment="1">
      <alignment wrapText="1"/>
    </xf>
    <xf numFmtId="3" fontId="6" fillId="0" borderId="38" xfId="2" applyNumberFormat="1" applyFont="1" applyFill="1" applyBorder="1" applyAlignment="1">
      <alignment horizontal="center" wrapText="1"/>
    </xf>
    <xf numFmtId="1" fontId="15" fillId="0" borderId="39" xfId="2" applyNumberFormat="1" applyFont="1" applyFill="1" applyBorder="1" applyAlignment="1">
      <alignment horizontal="center" wrapText="1"/>
    </xf>
    <xf numFmtId="164" fontId="6" fillId="0" borderId="40" xfId="1" applyFont="1" applyFill="1" applyBorder="1" applyAlignment="1">
      <alignment horizontal="center" wrapText="1"/>
    </xf>
    <xf numFmtId="164" fontId="15" fillId="0" borderId="41" xfId="1" applyFont="1" applyFill="1" applyBorder="1" applyAlignment="1">
      <alignment horizontal="center" wrapText="1"/>
    </xf>
    <xf numFmtId="0" fontId="12" fillId="0" borderId="25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0" fillId="0" borderId="23" xfId="2" applyFont="1" applyFill="1" applyBorder="1" applyAlignment="1">
      <alignment wrapText="1"/>
    </xf>
    <xf numFmtId="3" fontId="15" fillId="0" borderId="23" xfId="2" applyNumberFormat="1" applyFont="1" applyFill="1" applyBorder="1" applyAlignment="1">
      <alignment horizontal="center" wrapText="1"/>
    </xf>
    <xf numFmtId="165" fontId="15" fillId="0" borderId="23" xfId="1" applyNumberFormat="1" applyFont="1" applyFill="1" applyBorder="1" applyAlignment="1">
      <alignment wrapText="1"/>
    </xf>
    <xf numFmtId="0" fontId="15" fillId="0" borderId="24" xfId="2" applyFont="1" applyFill="1" applyBorder="1" applyAlignment="1">
      <alignment horizontal="center" wrapText="1"/>
    </xf>
    <xf numFmtId="166" fontId="15" fillId="0" borderId="25" xfId="2" applyNumberFormat="1" applyFont="1" applyFill="1" applyBorder="1" applyAlignment="1">
      <alignment horizontal="center" wrapText="1"/>
    </xf>
    <xf numFmtId="4" fontId="15" fillId="0" borderId="23" xfId="2" applyNumberFormat="1" applyFont="1" applyFill="1" applyBorder="1" applyAlignment="1">
      <alignment horizontal="center" wrapText="1"/>
    </xf>
    <xf numFmtId="4" fontId="15" fillId="0" borderId="26" xfId="2" applyNumberFormat="1" applyFont="1" applyFill="1" applyBorder="1" applyAlignment="1">
      <alignment horizontal="center" wrapText="1"/>
    </xf>
    <xf numFmtId="0" fontId="15" fillId="0" borderId="0" xfId="2" applyFont="1" applyFill="1" applyAlignment="1"/>
    <xf numFmtId="0" fontId="15" fillId="0" borderId="0" xfId="2" applyFont="1" applyFill="1" applyAlignment="1">
      <alignment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7" fillId="0" borderId="0" xfId="2" applyFont="1" applyFill="1" applyAlignment="1">
      <alignment horizont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 wrapText="1"/>
    </xf>
  </cellXfs>
  <cellStyles count="45">
    <cellStyle name="Excel Built-in Normal" xfId="3"/>
    <cellStyle name="Обычный" xfId="0" builtinId="0"/>
    <cellStyle name="Обычный 2" xfId="4"/>
    <cellStyle name="Обычный 2 2" xfId="5"/>
    <cellStyle name="Обычный 3" xfId="6"/>
    <cellStyle name="Обычный 3 2" xfId="7"/>
    <cellStyle name="Обычный 3 3" xfId="2"/>
    <cellStyle name="Обычный 4" xfId="8"/>
    <cellStyle name="Обычный Лена" xfId="9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22"/>
    <cellStyle name="Финансовый 20" xfId="23"/>
    <cellStyle name="Финансовый 21" xfId="24"/>
    <cellStyle name="Финансовый 22" xfId="25"/>
    <cellStyle name="Финансовый 23" xfId="26"/>
    <cellStyle name="Финансовый 24" xfId="27"/>
    <cellStyle name="Финансовый 25" xfId="28"/>
    <cellStyle name="Финансовый 26" xfId="29"/>
    <cellStyle name="Финансовый 27" xfId="30"/>
    <cellStyle name="Финансовый 28" xfId="31"/>
    <cellStyle name="Финансовый 29" xfId="32"/>
    <cellStyle name="Финансовый 3" xfId="33"/>
    <cellStyle name="Финансовый 3 2" xfId="34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S60"/>
  <sheetViews>
    <sheetView tabSelected="1" showWhiteSpace="0" view="pageBreakPreview" topLeftCell="A6" zoomScale="60" zoomScaleNormal="80" workbookViewId="0">
      <pane xSplit="3" ySplit="8" topLeftCell="D41" activePane="bottomRight" state="frozen"/>
      <selection activeCell="A6" sqref="A6"/>
      <selection pane="topRight" activeCell="G6" sqref="G6"/>
      <selection pane="bottomLeft" activeCell="A14" sqref="A14"/>
      <selection pane="bottomRight" activeCell="Q50" sqref="Q50"/>
    </sheetView>
  </sheetViews>
  <sheetFormatPr defaultColWidth="9.140625" defaultRowHeight="15" x14ac:dyDescent="0.25"/>
  <cols>
    <col min="1" max="1" width="8.7109375" style="1" customWidth="1"/>
    <col min="2" max="2" width="8.42578125" style="1" customWidth="1"/>
    <col min="3" max="3" width="63.5703125" style="3" customWidth="1"/>
    <col min="4" max="4" width="14.85546875" style="1" customWidth="1"/>
    <col min="5" max="5" width="15.140625" style="1" customWidth="1"/>
    <col min="6" max="6" width="15" style="1" customWidth="1"/>
    <col min="7" max="7" width="15.28515625" style="2" customWidth="1"/>
    <col min="8" max="8" width="19.5703125" style="1" customWidth="1"/>
    <col min="9" max="9" width="16.7109375" style="1" customWidth="1"/>
    <col min="10" max="10" width="13.7109375" style="1" customWidth="1"/>
    <col min="11" max="11" width="14.28515625" style="1" customWidth="1"/>
    <col min="12" max="12" width="3.28515625" style="1" customWidth="1"/>
    <col min="13" max="16384" width="9.140625" style="1"/>
  </cols>
  <sheetData>
    <row r="1" spans="1:383" ht="28.9" hidden="1" customHeight="1" x14ac:dyDescent="0.3">
      <c r="A1" s="67" t="s">
        <v>0</v>
      </c>
      <c r="B1" s="67"/>
      <c r="C1" s="67"/>
      <c r="H1" s="68" t="s">
        <v>1</v>
      </c>
      <c r="I1" s="68"/>
      <c r="J1" s="68"/>
      <c r="K1" s="68"/>
    </row>
    <row r="2" spans="1:383" ht="22.15" hidden="1" customHeight="1" x14ac:dyDescent="0.3">
      <c r="A2" s="67"/>
      <c r="B2" s="67"/>
      <c r="C2" s="67"/>
      <c r="H2" s="68"/>
      <c r="I2" s="68"/>
      <c r="J2" s="68"/>
      <c r="K2" s="68"/>
    </row>
    <row r="3" spans="1:383" ht="23.45" hidden="1" customHeight="1" x14ac:dyDescent="0.3">
      <c r="A3" s="67"/>
      <c r="B3" s="67"/>
      <c r="C3" s="67"/>
      <c r="H3" s="68"/>
      <c r="I3" s="68"/>
      <c r="J3" s="68"/>
      <c r="K3" s="68"/>
    </row>
    <row r="4" spans="1:383" ht="27.6" hidden="1" customHeight="1" x14ac:dyDescent="0.3">
      <c r="A4" s="67"/>
      <c r="B4" s="67"/>
      <c r="C4" s="67"/>
      <c r="H4" s="68"/>
      <c r="I4" s="68"/>
      <c r="J4" s="68"/>
      <c r="K4" s="68"/>
    </row>
    <row r="5" spans="1:383" ht="63.6" hidden="1" customHeight="1" x14ac:dyDescent="0.3">
      <c r="H5" s="68"/>
      <c r="I5" s="68"/>
      <c r="J5" s="68"/>
      <c r="K5" s="68"/>
    </row>
    <row r="6" spans="1:383" ht="55.15" customHeight="1" x14ac:dyDescent="0.25">
      <c r="H6" s="69" t="s">
        <v>2</v>
      </c>
      <c r="I6" s="69"/>
      <c r="J6" s="69"/>
      <c r="K6" s="69"/>
    </row>
    <row r="7" spans="1:383" ht="37.15" customHeight="1" x14ac:dyDescent="0.35">
      <c r="A7" s="4"/>
      <c r="B7" s="4"/>
      <c r="C7" s="70" t="s">
        <v>3</v>
      </c>
      <c r="D7" s="70"/>
      <c r="E7" s="70"/>
      <c r="F7" s="70"/>
      <c r="G7" s="70"/>
      <c r="H7" s="70"/>
      <c r="I7" s="70"/>
      <c r="J7" s="70"/>
      <c r="K7" s="70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  <c r="NP7" s="5"/>
      <c r="NQ7" s="5"/>
      <c r="NR7" s="5"/>
      <c r="NS7" s="5"/>
    </row>
    <row r="8" spans="1:383" ht="4.9000000000000004" customHeight="1" thickBot="1" x14ac:dyDescent="0.35">
      <c r="A8" s="4"/>
      <c r="B8" s="4"/>
      <c r="C8" s="6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  <c r="NM8" s="5"/>
      <c r="NN8" s="5"/>
      <c r="NO8" s="5"/>
      <c r="NP8" s="5"/>
      <c r="NQ8" s="5"/>
      <c r="NR8" s="5"/>
      <c r="NS8" s="5"/>
    </row>
    <row r="9" spans="1:383" s="8" customFormat="1" ht="27" customHeight="1" thickBot="1" x14ac:dyDescent="0.3">
      <c r="A9" s="71" t="s">
        <v>4</v>
      </c>
      <c r="B9" s="74" t="s">
        <v>5</v>
      </c>
      <c r="C9" s="77" t="s">
        <v>6</v>
      </c>
      <c r="D9" s="80" t="s">
        <v>64</v>
      </c>
      <c r="E9" s="80"/>
      <c r="F9" s="80"/>
      <c r="G9" s="80"/>
      <c r="H9" s="81"/>
      <c r="I9" s="84" t="s">
        <v>7</v>
      </c>
      <c r="J9" s="80"/>
      <c r="K9" s="81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  <c r="IX9" s="7"/>
      <c r="IY9" s="7"/>
      <c r="IZ9" s="7"/>
      <c r="JA9" s="7"/>
      <c r="JB9" s="7"/>
      <c r="JC9" s="7"/>
      <c r="JD9" s="7"/>
      <c r="JE9" s="7"/>
      <c r="JF9" s="7"/>
      <c r="JG9" s="7"/>
      <c r="JH9" s="7"/>
      <c r="JI9" s="7"/>
      <c r="JJ9" s="7"/>
      <c r="JK9" s="7"/>
      <c r="JL9" s="7"/>
      <c r="JM9" s="7"/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/>
      <c r="KO9" s="7"/>
      <c r="KP9" s="7"/>
      <c r="KQ9" s="7"/>
      <c r="KR9" s="7"/>
      <c r="KS9" s="7"/>
      <c r="KT9" s="7"/>
      <c r="KU9" s="7"/>
      <c r="KV9" s="7"/>
      <c r="KW9" s="7"/>
      <c r="KX9" s="7"/>
      <c r="KY9" s="7"/>
      <c r="KZ9" s="7"/>
      <c r="LA9" s="7"/>
      <c r="LB9" s="7"/>
      <c r="LC9" s="7"/>
      <c r="LD9" s="7"/>
      <c r="LE9" s="7"/>
      <c r="LF9" s="7"/>
      <c r="LG9" s="7"/>
      <c r="LH9" s="7"/>
      <c r="LI9" s="7"/>
      <c r="LJ9" s="7"/>
      <c r="LK9" s="7"/>
      <c r="LL9" s="7"/>
      <c r="LM9" s="7"/>
      <c r="LN9" s="7"/>
      <c r="LO9" s="7"/>
      <c r="LP9" s="7"/>
      <c r="LQ9" s="7"/>
      <c r="LR9" s="7"/>
      <c r="LS9" s="7"/>
      <c r="LT9" s="7"/>
      <c r="LU9" s="7"/>
      <c r="LV9" s="7"/>
      <c r="LW9" s="7"/>
      <c r="LX9" s="7"/>
      <c r="LY9" s="7"/>
      <c r="LZ9" s="7"/>
      <c r="MA9" s="7"/>
      <c r="MB9" s="7"/>
      <c r="MC9" s="7"/>
      <c r="MD9" s="7"/>
      <c r="ME9" s="7"/>
      <c r="MF9" s="7"/>
      <c r="MG9" s="7"/>
      <c r="MH9" s="7"/>
      <c r="MI9" s="7"/>
      <c r="MJ9" s="7"/>
      <c r="MK9" s="7"/>
      <c r="ML9" s="7"/>
      <c r="MM9" s="7"/>
      <c r="MN9" s="7"/>
      <c r="MO9" s="7"/>
      <c r="MP9" s="7"/>
      <c r="MQ9" s="7"/>
      <c r="MR9" s="7"/>
      <c r="MS9" s="7"/>
      <c r="MT9" s="7"/>
      <c r="MU9" s="7"/>
      <c r="MV9" s="7"/>
      <c r="MW9" s="7"/>
      <c r="MX9" s="7"/>
      <c r="MY9" s="7"/>
      <c r="MZ9" s="7"/>
      <c r="NA9" s="7"/>
      <c r="NB9" s="7"/>
      <c r="NC9" s="7"/>
      <c r="ND9" s="7"/>
      <c r="NE9" s="7"/>
      <c r="NF9" s="7"/>
      <c r="NG9" s="7"/>
      <c r="NH9" s="7"/>
      <c r="NI9" s="7"/>
      <c r="NJ9" s="7"/>
      <c r="NK9" s="7"/>
      <c r="NL9" s="7"/>
      <c r="NM9" s="7"/>
      <c r="NN9" s="7"/>
      <c r="NO9" s="7"/>
      <c r="NP9" s="7"/>
      <c r="NQ9" s="7"/>
      <c r="NR9" s="7"/>
      <c r="NS9" s="7"/>
    </row>
    <row r="10" spans="1:383" s="8" customFormat="1" ht="18.75" customHeight="1" thickBot="1" x14ac:dyDescent="0.3">
      <c r="A10" s="72"/>
      <c r="B10" s="75"/>
      <c r="C10" s="78"/>
      <c r="D10" s="82"/>
      <c r="E10" s="82"/>
      <c r="F10" s="82"/>
      <c r="G10" s="82"/>
      <c r="H10" s="83"/>
      <c r="I10" s="85" t="s">
        <v>8</v>
      </c>
      <c r="J10" s="59" t="s">
        <v>9</v>
      </c>
      <c r="K10" s="62" t="s">
        <v>10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/>
      <c r="IY10" s="7"/>
      <c r="IZ10" s="7"/>
      <c r="JA10" s="7"/>
      <c r="JB10" s="7"/>
      <c r="JC10" s="7"/>
      <c r="JD10" s="7"/>
      <c r="JE10" s="7"/>
      <c r="JF10" s="7"/>
      <c r="JG10" s="7"/>
      <c r="JH10" s="7"/>
      <c r="JI10" s="7"/>
      <c r="JJ10" s="7"/>
      <c r="JK10" s="7"/>
      <c r="JL10" s="7"/>
      <c r="JM10" s="7"/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/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  <c r="LC10" s="7"/>
      <c r="LD10" s="7"/>
      <c r="LE10" s="7"/>
      <c r="LF10" s="7"/>
      <c r="LG10" s="7"/>
      <c r="LH10" s="7"/>
      <c r="LI10" s="7"/>
      <c r="LJ10" s="7"/>
      <c r="LK10" s="7"/>
      <c r="LL10" s="7"/>
      <c r="LM10" s="7"/>
      <c r="LN10" s="7"/>
      <c r="LO10" s="7"/>
      <c r="LP10" s="7"/>
      <c r="LQ10" s="7"/>
      <c r="LR10" s="7"/>
      <c r="LS10" s="7"/>
      <c r="LT10" s="7"/>
      <c r="LU10" s="7"/>
      <c r="LV10" s="7"/>
      <c r="LW10" s="7"/>
      <c r="LX10" s="7"/>
      <c r="LY10" s="7"/>
      <c r="LZ10" s="7"/>
      <c r="MA10" s="7"/>
      <c r="MB10" s="7"/>
      <c r="MC10" s="7"/>
      <c r="MD10" s="7"/>
      <c r="ME10" s="7"/>
      <c r="MF10" s="7"/>
      <c r="MG10" s="7"/>
      <c r="MH10" s="7"/>
      <c r="MI10" s="7"/>
      <c r="MJ10" s="7"/>
      <c r="MK10" s="7"/>
      <c r="ML10" s="7"/>
      <c r="MM10" s="7"/>
      <c r="MN10" s="7"/>
      <c r="MO10" s="7"/>
      <c r="MP10" s="7"/>
      <c r="MQ10" s="7"/>
      <c r="MR10" s="7"/>
      <c r="MS10" s="7"/>
      <c r="MT10" s="7"/>
      <c r="MU10" s="7"/>
      <c r="MV10" s="7"/>
      <c r="MW10" s="7"/>
      <c r="MX10" s="7"/>
      <c r="MY10" s="7"/>
      <c r="MZ10" s="7"/>
      <c r="NA10" s="7"/>
      <c r="NB10" s="7"/>
      <c r="NC10" s="7"/>
      <c r="ND10" s="7"/>
      <c r="NE10" s="7"/>
      <c r="NF10" s="7"/>
      <c r="NG10" s="7"/>
      <c r="NH10" s="7"/>
      <c r="NI10" s="7"/>
      <c r="NJ10" s="7"/>
      <c r="NK10" s="7"/>
      <c r="NL10" s="7"/>
      <c r="NM10" s="7"/>
      <c r="NN10" s="7"/>
      <c r="NO10" s="7"/>
      <c r="NP10" s="7"/>
      <c r="NQ10" s="7"/>
      <c r="NR10" s="7"/>
      <c r="NS10" s="7"/>
    </row>
    <row r="11" spans="1:383" s="10" customFormat="1" ht="33" customHeight="1" thickBot="1" x14ac:dyDescent="0.3">
      <c r="A11" s="72"/>
      <c r="B11" s="75"/>
      <c r="C11" s="78"/>
      <c r="D11" s="65" t="s">
        <v>11</v>
      </c>
      <c r="E11" s="65"/>
      <c r="F11" s="65"/>
      <c r="G11" s="65"/>
      <c r="H11" s="66"/>
      <c r="I11" s="86"/>
      <c r="J11" s="60"/>
      <c r="K11" s="63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  <c r="NL11" s="9"/>
      <c r="NM11" s="9"/>
      <c r="NN11" s="9"/>
      <c r="NO11" s="9"/>
      <c r="NP11" s="9"/>
      <c r="NQ11" s="9"/>
      <c r="NR11" s="9"/>
      <c r="NS11" s="9"/>
    </row>
    <row r="12" spans="1:383" s="10" customFormat="1" ht="72" customHeight="1" thickBot="1" x14ac:dyDescent="0.3">
      <c r="A12" s="73"/>
      <c r="B12" s="76"/>
      <c r="C12" s="79"/>
      <c r="D12" s="11" t="s">
        <v>12</v>
      </c>
      <c r="E12" s="12" t="s">
        <v>13</v>
      </c>
      <c r="F12" s="12" t="s">
        <v>14</v>
      </c>
      <c r="G12" s="13" t="s">
        <v>15</v>
      </c>
      <c r="H12" s="14" t="s">
        <v>16</v>
      </c>
      <c r="I12" s="87"/>
      <c r="J12" s="61"/>
      <c r="K12" s="64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  <c r="NM12" s="9"/>
      <c r="NN12" s="9"/>
      <c r="NO12" s="9"/>
      <c r="NP12" s="9"/>
      <c r="NQ12" s="9"/>
      <c r="NR12" s="9"/>
      <c r="NS12" s="9"/>
    </row>
    <row r="13" spans="1:383" s="6" customFormat="1" ht="13.15" customHeight="1" thickBot="1" x14ac:dyDescent="0.35">
      <c r="A13" s="15"/>
      <c r="B13" s="16"/>
      <c r="C13" s="17"/>
      <c r="D13" s="18"/>
      <c r="E13" s="18"/>
      <c r="F13" s="18"/>
      <c r="G13" s="18"/>
      <c r="H13" s="19"/>
      <c r="I13" s="20"/>
      <c r="J13" s="18"/>
      <c r="K13" s="21">
        <v>10</v>
      </c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  <c r="IW13" s="22"/>
      <c r="IX13" s="22"/>
      <c r="IY13" s="22"/>
      <c r="IZ13" s="22"/>
      <c r="JA13" s="22"/>
      <c r="JB13" s="22"/>
      <c r="JC13" s="22"/>
      <c r="JD13" s="22"/>
      <c r="JE13" s="22"/>
      <c r="JF13" s="22"/>
      <c r="JG13" s="22"/>
      <c r="JH13" s="22"/>
      <c r="JI13" s="22"/>
      <c r="JJ13" s="22"/>
      <c r="JK13" s="22"/>
      <c r="JL13" s="22"/>
      <c r="JM13" s="22"/>
      <c r="JN13" s="22"/>
      <c r="JO13" s="22"/>
      <c r="JP13" s="22"/>
      <c r="JQ13" s="22"/>
      <c r="JR13" s="22"/>
      <c r="JS13" s="22"/>
      <c r="JT13" s="22"/>
      <c r="JU13" s="22"/>
      <c r="JV13" s="22"/>
      <c r="JW13" s="22"/>
      <c r="JX13" s="22"/>
      <c r="JY13" s="22"/>
      <c r="JZ13" s="22"/>
      <c r="KA13" s="22"/>
      <c r="KB13" s="22"/>
      <c r="KC13" s="22"/>
      <c r="KD13" s="22"/>
      <c r="KE13" s="22"/>
      <c r="KF13" s="22"/>
      <c r="KG13" s="22"/>
      <c r="KH13" s="22"/>
      <c r="KI13" s="22"/>
      <c r="KJ13" s="22"/>
      <c r="KK13" s="22"/>
      <c r="KL13" s="22"/>
      <c r="KM13" s="22"/>
      <c r="KN13" s="22"/>
      <c r="KO13" s="22"/>
      <c r="KP13" s="22"/>
      <c r="KQ13" s="22"/>
      <c r="KR13" s="22"/>
      <c r="KS13" s="22"/>
      <c r="KT13" s="22"/>
      <c r="KU13" s="22"/>
      <c r="KV13" s="22"/>
      <c r="KW13" s="22"/>
      <c r="KX13" s="22"/>
      <c r="KY13" s="22"/>
      <c r="KZ13" s="22"/>
      <c r="LA13" s="22"/>
      <c r="LB13" s="22"/>
      <c r="LC13" s="22"/>
      <c r="LD13" s="22"/>
      <c r="LE13" s="22"/>
      <c r="LF13" s="22"/>
      <c r="LG13" s="22"/>
      <c r="LH13" s="22"/>
      <c r="LI13" s="22"/>
      <c r="LJ13" s="22"/>
      <c r="LK13" s="22"/>
      <c r="LL13" s="22"/>
      <c r="LM13" s="22"/>
      <c r="LN13" s="22"/>
      <c r="LO13" s="22"/>
      <c r="LP13" s="22"/>
      <c r="LQ13" s="22"/>
      <c r="LR13" s="22"/>
      <c r="LS13" s="22"/>
      <c r="LT13" s="22"/>
      <c r="LU13" s="22"/>
      <c r="LV13" s="22"/>
      <c r="LW13" s="22"/>
      <c r="LX13" s="22"/>
      <c r="LY13" s="22"/>
      <c r="LZ13" s="22"/>
      <c r="MA13" s="22"/>
      <c r="MB13" s="22"/>
      <c r="MC13" s="22"/>
      <c r="MD13" s="22"/>
      <c r="ME13" s="22"/>
      <c r="MF13" s="22"/>
      <c r="MG13" s="22"/>
      <c r="MH13" s="22"/>
      <c r="MI13" s="22"/>
      <c r="MJ13" s="22"/>
      <c r="MK13" s="22"/>
      <c r="ML13" s="22"/>
      <c r="MM13" s="22"/>
      <c r="MN13" s="22"/>
      <c r="MO13" s="22"/>
      <c r="MP13" s="22"/>
      <c r="MQ13" s="22"/>
      <c r="MR13" s="22"/>
      <c r="MS13" s="22"/>
      <c r="MT13" s="22"/>
      <c r="MU13" s="22"/>
      <c r="MV13" s="22"/>
      <c r="MW13" s="22"/>
      <c r="MX13" s="22"/>
      <c r="MY13" s="22"/>
      <c r="MZ13" s="22"/>
      <c r="NA13" s="22"/>
      <c r="NB13" s="22"/>
      <c r="NC13" s="22"/>
      <c r="ND13" s="22"/>
      <c r="NE13" s="22"/>
      <c r="NF13" s="22"/>
      <c r="NG13" s="22"/>
      <c r="NH13" s="22"/>
      <c r="NI13" s="22"/>
      <c r="NJ13" s="22"/>
      <c r="NK13" s="22"/>
      <c r="NL13" s="22"/>
      <c r="NM13" s="22"/>
      <c r="NN13" s="22"/>
      <c r="NO13" s="22"/>
      <c r="NP13" s="22"/>
      <c r="NQ13" s="22"/>
      <c r="NR13" s="22"/>
      <c r="NS13" s="22"/>
    </row>
    <row r="14" spans="1:383" ht="20.45" customHeight="1" x14ac:dyDescent="0.25">
      <c r="A14" s="23">
        <v>1</v>
      </c>
      <c r="B14" s="24">
        <v>270019</v>
      </c>
      <c r="C14" s="25" t="s">
        <v>17</v>
      </c>
      <c r="D14" s="26">
        <v>67761</v>
      </c>
      <c r="E14" s="27">
        <f t="shared" ref="E14:E59" si="0">ROUND(D14/12*3,0)</f>
        <v>16940</v>
      </c>
      <c r="F14" s="27">
        <v>15829</v>
      </c>
      <c r="G14" s="28">
        <f>ROUND(F14/E14*100,1)</f>
        <v>93.4</v>
      </c>
      <c r="H14" s="29">
        <f t="shared" ref="H14:H59" si="1">IF(G14&gt;=98,100,(IF(G14&gt;=85,85,(IF(G14&gt;=80,80,0)))))</f>
        <v>85</v>
      </c>
      <c r="I14" s="30">
        <f>H14</f>
        <v>85</v>
      </c>
      <c r="J14" s="31">
        <v>373.16</v>
      </c>
      <c r="K14" s="32">
        <f>ROUND(J14*I14/100,2)</f>
        <v>317.19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</row>
    <row r="15" spans="1:383" ht="22.5" customHeight="1" x14ac:dyDescent="0.25">
      <c r="A15" s="33">
        <v>2</v>
      </c>
      <c r="B15" s="34">
        <v>270020</v>
      </c>
      <c r="C15" s="35" t="s">
        <v>18</v>
      </c>
      <c r="D15" s="36">
        <v>45000</v>
      </c>
      <c r="E15" s="27">
        <f t="shared" si="0"/>
        <v>11250</v>
      </c>
      <c r="F15" s="27">
        <v>10707</v>
      </c>
      <c r="G15" s="28">
        <f t="shared" ref="G15:G59" si="2">ROUND(F15/E15*100,1)</f>
        <v>95.2</v>
      </c>
      <c r="H15" s="29">
        <f t="shared" si="1"/>
        <v>85</v>
      </c>
      <c r="I15" s="30">
        <f t="shared" ref="I15:I59" si="3">H15</f>
        <v>85</v>
      </c>
      <c r="J15" s="31">
        <v>167.34</v>
      </c>
      <c r="K15" s="32">
        <f t="shared" ref="K15:K59" si="4">ROUND(J15*I15/100,2)</f>
        <v>142.24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  <c r="NP15" s="5"/>
      <c r="NQ15" s="5"/>
      <c r="NR15" s="5"/>
      <c r="NS15" s="5"/>
    </row>
    <row r="16" spans="1:383" ht="22.5" customHeight="1" x14ac:dyDescent="0.25">
      <c r="A16" s="33">
        <v>3</v>
      </c>
      <c r="B16" s="34">
        <v>270021</v>
      </c>
      <c r="C16" s="35" t="s">
        <v>19</v>
      </c>
      <c r="D16" s="36">
        <v>68960</v>
      </c>
      <c r="E16" s="27">
        <f t="shared" si="0"/>
        <v>17240</v>
      </c>
      <c r="F16" s="27">
        <v>9528</v>
      </c>
      <c r="G16" s="28">
        <f t="shared" si="2"/>
        <v>55.3</v>
      </c>
      <c r="H16" s="29">
        <f t="shared" si="1"/>
        <v>0</v>
      </c>
      <c r="I16" s="30">
        <f t="shared" si="3"/>
        <v>0</v>
      </c>
      <c r="J16" s="31">
        <v>248.46</v>
      </c>
      <c r="K16" s="32">
        <f t="shared" si="4"/>
        <v>0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  <c r="NL16" s="5"/>
      <c r="NM16" s="5"/>
      <c r="NN16" s="5"/>
      <c r="NO16" s="5"/>
      <c r="NP16" s="5"/>
      <c r="NQ16" s="5"/>
      <c r="NR16" s="5"/>
      <c r="NS16" s="5"/>
    </row>
    <row r="17" spans="1:383" ht="22.5" customHeight="1" x14ac:dyDescent="0.25">
      <c r="A17" s="33">
        <v>4</v>
      </c>
      <c r="B17" s="34">
        <v>270022</v>
      </c>
      <c r="C17" s="35" t="s">
        <v>20</v>
      </c>
      <c r="D17" s="36">
        <v>60600.352941176468</v>
      </c>
      <c r="E17" s="27">
        <f t="shared" si="0"/>
        <v>15150</v>
      </c>
      <c r="F17" s="27">
        <v>11871</v>
      </c>
      <c r="G17" s="28">
        <f>ROUND(F17/E17*100,1)</f>
        <v>78.400000000000006</v>
      </c>
      <c r="H17" s="29">
        <f t="shared" si="1"/>
        <v>0</v>
      </c>
      <c r="I17" s="30">
        <f t="shared" si="3"/>
        <v>0</v>
      </c>
      <c r="J17" s="31">
        <v>271.33</v>
      </c>
      <c r="K17" s="32">
        <f t="shared" si="4"/>
        <v>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</row>
    <row r="18" spans="1:383" ht="22.5" customHeight="1" x14ac:dyDescent="0.25">
      <c r="A18" s="33">
        <v>5</v>
      </c>
      <c r="B18" s="34">
        <v>270023</v>
      </c>
      <c r="C18" s="37" t="s">
        <v>21</v>
      </c>
      <c r="D18" s="36">
        <v>44088.23529411765</v>
      </c>
      <c r="E18" s="27">
        <f t="shared" si="0"/>
        <v>11022</v>
      </c>
      <c r="F18" s="27">
        <v>10319</v>
      </c>
      <c r="G18" s="28">
        <f t="shared" si="2"/>
        <v>93.6</v>
      </c>
      <c r="H18" s="29">
        <f t="shared" si="1"/>
        <v>85</v>
      </c>
      <c r="I18" s="30">
        <f t="shared" si="3"/>
        <v>85</v>
      </c>
      <c r="J18" s="31">
        <v>181.44</v>
      </c>
      <c r="K18" s="32">
        <f t="shared" si="4"/>
        <v>154.22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</row>
    <row r="19" spans="1:383" ht="22.5" customHeight="1" x14ac:dyDescent="0.25">
      <c r="A19" s="33">
        <v>6</v>
      </c>
      <c r="B19" s="34">
        <v>270024</v>
      </c>
      <c r="C19" s="35" t="s">
        <v>22</v>
      </c>
      <c r="D19" s="36">
        <v>176199.76470588235</v>
      </c>
      <c r="E19" s="27">
        <f t="shared" si="0"/>
        <v>44050</v>
      </c>
      <c r="F19" s="27">
        <v>45295</v>
      </c>
      <c r="G19" s="28">
        <f t="shared" si="2"/>
        <v>102.8</v>
      </c>
      <c r="H19" s="29">
        <f t="shared" si="1"/>
        <v>100</v>
      </c>
      <c r="I19" s="30">
        <f t="shared" si="3"/>
        <v>100</v>
      </c>
      <c r="J19" s="31">
        <v>626.33000000000004</v>
      </c>
      <c r="K19" s="32">
        <f t="shared" si="4"/>
        <v>626.33000000000004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</row>
    <row r="20" spans="1:383" ht="22.5" customHeight="1" x14ac:dyDescent="0.25">
      <c r="A20" s="33">
        <v>7</v>
      </c>
      <c r="B20" s="34">
        <v>270025</v>
      </c>
      <c r="C20" s="35" t="s">
        <v>23</v>
      </c>
      <c r="D20" s="36">
        <v>48540.588235294119</v>
      </c>
      <c r="E20" s="27">
        <f t="shared" si="0"/>
        <v>12135</v>
      </c>
      <c r="F20" s="27">
        <v>9020</v>
      </c>
      <c r="G20" s="28">
        <f t="shared" si="2"/>
        <v>74.3</v>
      </c>
      <c r="H20" s="29">
        <f t="shared" si="1"/>
        <v>0</v>
      </c>
      <c r="I20" s="30">
        <f t="shared" si="3"/>
        <v>0</v>
      </c>
      <c r="J20" s="31">
        <v>188.75</v>
      </c>
      <c r="K20" s="32">
        <f t="shared" si="4"/>
        <v>0</v>
      </c>
    </row>
    <row r="21" spans="1:383" ht="22.5" customHeight="1" x14ac:dyDescent="0.25">
      <c r="A21" s="33">
        <v>8</v>
      </c>
      <c r="B21" s="34">
        <v>270026</v>
      </c>
      <c r="C21" s="37" t="s">
        <v>24</v>
      </c>
      <c r="D21" s="38">
        <v>48000</v>
      </c>
      <c r="E21" s="27">
        <f t="shared" si="0"/>
        <v>12000</v>
      </c>
      <c r="F21" s="27">
        <v>9579</v>
      </c>
      <c r="G21" s="28">
        <f t="shared" si="2"/>
        <v>79.8</v>
      </c>
      <c r="H21" s="29">
        <f t="shared" si="1"/>
        <v>0</v>
      </c>
      <c r="I21" s="30">
        <f t="shared" si="3"/>
        <v>0</v>
      </c>
      <c r="J21" s="31">
        <v>234.54</v>
      </c>
      <c r="K21" s="32">
        <f t="shared" si="4"/>
        <v>0</v>
      </c>
    </row>
    <row r="22" spans="1:383" ht="22.5" customHeight="1" x14ac:dyDescent="0.25">
      <c r="A22" s="33">
        <v>9</v>
      </c>
      <c r="B22" s="34">
        <v>270035</v>
      </c>
      <c r="C22" s="39" t="s">
        <v>25</v>
      </c>
      <c r="D22" s="36">
        <v>35000</v>
      </c>
      <c r="E22" s="27">
        <f t="shared" si="0"/>
        <v>8750</v>
      </c>
      <c r="F22" s="27">
        <v>8946</v>
      </c>
      <c r="G22" s="28">
        <f t="shared" si="2"/>
        <v>102.2</v>
      </c>
      <c r="H22" s="29">
        <f t="shared" si="1"/>
        <v>100</v>
      </c>
      <c r="I22" s="30">
        <f t="shared" si="3"/>
        <v>100</v>
      </c>
      <c r="J22" s="31">
        <v>239.67</v>
      </c>
      <c r="K22" s="32">
        <f t="shared" si="4"/>
        <v>239.67</v>
      </c>
    </row>
    <row r="23" spans="1:383" ht="22.15" customHeight="1" x14ac:dyDescent="0.25">
      <c r="A23" s="33">
        <v>10</v>
      </c>
      <c r="B23" s="34">
        <v>270036</v>
      </c>
      <c r="C23" s="35" t="s">
        <v>26</v>
      </c>
      <c r="D23" s="36">
        <v>34000</v>
      </c>
      <c r="E23" s="27">
        <f t="shared" si="0"/>
        <v>8500</v>
      </c>
      <c r="F23" s="27">
        <v>8811</v>
      </c>
      <c r="G23" s="28">
        <f t="shared" si="2"/>
        <v>103.7</v>
      </c>
      <c r="H23" s="29">
        <f t="shared" si="1"/>
        <v>100</v>
      </c>
      <c r="I23" s="30">
        <f t="shared" si="3"/>
        <v>100</v>
      </c>
      <c r="J23" s="31">
        <v>151.04</v>
      </c>
      <c r="K23" s="32">
        <f t="shared" si="4"/>
        <v>151.04</v>
      </c>
    </row>
    <row r="24" spans="1:383" ht="24.75" customHeight="1" x14ac:dyDescent="0.25">
      <c r="A24" s="33">
        <v>11</v>
      </c>
      <c r="B24" s="34">
        <v>270037</v>
      </c>
      <c r="C24" s="35" t="s">
        <v>27</v>
      </c>
      <c r="D24" s="36">
        <v>35000</v>
      </c>
      <c r="E24" s="27">
        <f t="shared" si="0"/>
        <v>8750</v>
      </c>
      <c r="F24" s="27">
        <v>7362</v>
      </c>
      <c r="G24" s="28">
        <f t="shared" si="2"/>
        <v>84.1</v>
      </c>
      <c r="H24" s="29">
        <f t="shared" si="1"/>
        <v>80</v>
      </c>
      <c r="I24" s="30">
        <f t="shared" si="3"/>
        <v>80</v>
      </c>
      <c r="J24" s="31">
        <v>161.83000000000001</v>
      </c>
      <c r="K24" s="32">
        <f t="shared" si="4"/>
        <v>129.46</v>
      </c>
    </row>
    <row r="25" spans="1:383" ht="25.5" customHeight="1" x14ac:dyDescent="0.25">
      <c r="A25" s="33">
        <v>12</v>
      </c>
      <c r="B25" s="34">
        <v>270038</v>
      </c>
      <c r="C25" s="35" t="s">
        <v>28</v>
      </c>
      <c r="D25" s="36">
        <v>30000</v>
      </c>
      <c r="E25" s="27">
        <f t="shared" si="0"/>
        <v>7500</v>
      </c>
      <c r="F25" s="27">
        <v>6903</v>
      </c>
      <c r="G25" s="28">
        <f t="shared" si="2"/>
        <v>92</v>
      </c>
      <c r="H25" s="29">
        <f t="shared" si="1"/>
        <v>85</v>
      </c>
      <c r="I25" s="30">
        <f t="shared" si="3"/>
        <v>85</v>
      </c>
      <c r="J25" s="31">
        <v>164.62</v>
      </c>
      <c r="K25" s="32">
        <f t="shared" si="4"/>
        <v>139.93</v>
      </c>
    </row>
    <row r="26" spans="1:383" ht="24" customHeight="1" x14ac:dyDescent="0.25">
      <c r="A26" s="33">
        <v>13</v>
      </c>
      <c r="B26" s="34">
        <v>270017</v>
      </c>
      <c r="C26" s="35" t="s">
        <v>29</v>
      </c>
      <c r="D26" s="36">
        <v>61900</v>
      </c>
      <c r="E26" s="27">
        <f t="shared" si="0"/>
        <v>15475</v>
      </c>
      <c r="F26" s="27">
        <v>9938</v>
      </c>
      <c r="G26" s="28">
        <f t="shared" si="2"/>
        <v>64.2</v>
      </c>
      <c r="H26" s="29">
        <f t="shared" si="1"/>
        <v>0</v>
      </c>
      <c r="I26" s="30">
        <f t="shared" si="3"/>
        <v>0</v>
      </c>
      <c r="J26" s="31">
        <v>248.17</v>
      </c>
      <c r="K26" s="32">
        <f t="shared" si="4"/>
        <v>0</v>
      </c>
    </row>
    <row r="27" spans="1:383" ht="31.15" customHeight="1" x14ac:dyDescent="0.25">
      <c r="A27" s="33">
        <v>14</v>
      </c>
      <c r="B27" s="34">
        <v>270040</v>
      </c>
      <c r="C27" s="35" t="s">
        <v>30</v>
      </c>
      <c r="D27" s="36">
        <v>17413</v>
      </c>
      <c r="E27" s="27">
        <f t="shared" si="0"/>
        <v>4353</v>
      </c>
      <c r="F27" s="27">
        <v>4527</v>
      </c>
      <c r="G27" s="28">
        <f t="shared" si="2"/>
        <v>104</v>
      </c>
      <c r="H27" s="29">
        <f t="shared" si="1"/>
        <v>100</v>
      </c>
      <c r="I27" s="30">
        <f t="shared" si="3"/>
        <v>100</v>
      </c>
      <c r="J27" s="31">
        <v>127.61</v>
      </c>
      <c r="K27" s="32">
        <f t="shared" si="4"/>
        <v>127.61</v>
      </c>
    </row>
    <row r="28" spans="1:383" ht="18.600000000000001" customHeight="1" x14ac:dyDescent="0.25">
      <c r="A28" s="33">
        <v>15</v>
      </c>
      <c r="B28" s="34">
        <v>270041</v>
      </c>
      <c r="C28" s="35" t="s">
        <v>31</v>
      </c>
      <c r="D28" s="36">
        <v>50000</v>
      </c>
      <c r="E28" s="27">
        <f t="shared" si="0"/>
        <v>12500</v>
      </c>
      <c r="F28" s="27">
        <v>12783</v>
      </c>
      <c r="G28" s="28">
        <f t="shared" si="2"/>
        <v>102.3</v>
      </c>
      <c r="H28" s="29">
        <f t="shared" si="1"/>
        <v>100</v>
      </c>
      <c r="I28" s="30">
        <f t="shared" si="3"/>
        <v>100</v>
      </c>
      <c r="J28" s="31">
        <v>235.62</v>
      </c>
      <c r="K28" s="32">
        <f t="shared" si="4"/>
        <v>235.62</v>
      </c>
    </row>
    <row r="29" spans="1:383" ht="21.6" customHeight="1" x14ac:dyDescent="0.25">
      <c r="A29" s="33">
        <v>16</v>
      </c>
      <c r="B29" s="34">
        <v>270044</v>
      </c>
      <c r="C29" s="35" t="s">
        <v>32</v>
      </c>
      <c r="D29" s="36">
        <v>1500.4705882352941</v>
      </c>
      <c r="E29" s="27">
        <f t="shared" si="0"/>
        <v>375</v>
      </c>
      <c r="F29" s="27">
        <v>113</v>
      </c>
      <c r="G29" s="28">
        <f t="shared" si="2"/>
        <v>30.1</v>
      </c>
      <c r="H29" s="29">
        <f t="shared" si="1"/>
        <v>0</v>
      </c>
      <c r="I29" s="30">
        <f t="shared" si="3"/>
        <v>0</v>
      </c>
      <c r="J29" s="31">
        <v>26.06</v>
      </c>
      <c r="K29" s="32">
        <f t="shared" si="4"/>
        <v>0</v>
      </c>
    </row>
    <row r="30" spans="1:383" ht="23.45" customHeight="1" x14ac:dyDescent="0.25">
      <c r="A30" s="33">
        <v>17</v>
      </c>
      <c r="B30" s="34">
        <v>270123</v>
      </c>
      <c r="C30" s="35" t="s">
        <v>33</v>
      </c>
      <c r="D30" s="36">
        <v>8950.2941176470595</v>
      </c>
      <c r="E30" s="27">
        <f t="shared" si="0"/>
        <v>2238</v>
      </c>
      <c r="F30" s="27">
        <v>771</v>
      </c>
      <c r="G30" s="28">
        <f t="shared" si="2"/>
        <v>34.5</v>
      </c>
      <c r="H30" s="29">
        <f t="shared" si="1"/>
        <v>0</v>
      </c>
      <c r="I30" s="30">
        <f t="shared" si="3"/>
        <v>0</v>
      </c>
      <c r="J30" s="31">
        <v>26</v>
      </c>
      <c r="K30" s="32">
        <f t="shared" si="4"/>
        <v>0</v>
      </c>
    </row>
    <row r="31" spans="1:383" ht="19.899999999999999" customHeight="1" x14ac:dyDescent="0.25">
      <c r="A31" s="33">
        <v>18</v>
      </c>
      <c r="B31" s="34">
        <v>270043</v>
      </c>
      <c r="C31" s="35" t="s">
        <v>34</v>
      </c>
      <c r="D31" s="36">
        <v>3991.1764705882351</v>
      </c>
      <c r="E31" s="27">
        <f t="shared" si="0"/>
        <v>998</v>
      </c>
      <c r="F31" s="27">
        <v>1268</v>
      </c>
      <c r="G31" s="28">
        <f t="shared" si="2"/>
        <v>127.1</v>
      </c>
      <c r="H31" s="29">
        <f t="shared" si="1"/>
        <v>100</v>
      </c>
      <c r="I31" s="30">
        <f t="shared" si="3"/>
        <v>100</v>
      </c>
      <c r="J31" s="31">
        <v>10.34</v>
      </c>
      <c r="K31" s="32">
        <f t="shared" si="4"/>
        <v>10.34</v>
      </c>
    </row>
    <row r="32" spans="1:383" ht="18.600000000000001" customHeight="1" x14ac:dyDescent="0.25">
      <c r="A32" s="33">
        <v>19</v>
      </c>
      <c r="B32" s="34">
        <v>270108</v>
      </c>
      <c r="C32" s="35" t="s">
        <v>35</v>
      </c>
      <c r="D32" s="36">
        <v>3000</v>
      </c>
      <c r="E32" s="27">
        <f t="shared" si="0"/>
        <v>750</v>
      </c>
      <c r="F32" s="27">
        <v>980</v>
      </c>
      <c r="G32" s="28">
        <f t="shared" si="2"/>
        <v>130.69999999999999</v>
      </c>
      <c r="H32" s="29">
        <f t="shared" si="1"/>
        <v>100</v>
      </c>
      <c r="I32" s="30">
        <f t="shared" si="3"/>
        <v>100</v>
      </c>
      <c r="J32" s="31">
        <v>17.53</v>
      </c>
      <c r="K32" s="32">
        <f t="shared" si="4"/>
        <v>17.53</v>
      </c>
    </row>
    <row r="33" spans="1:11" ht="22.5" customHeight="1" x14ac:dyDescent="0.25">
      <c r="A33" s="33">
        <v>20</v>
      </c>
      <c r="B33" s="34">
        <v>270042</v>
      </c>
      <c r="C33" s="35" t="s">
        <v>36</v>
      </c>
      <c r="D33" s="36">
        <v>39999.882352941175</v>
      </c>
      <c r="E33" s="27">
        <f t="shared" si="0"/>
        <v>10000</v>
      </c>
      <c r="F33" s="27">
        <v>6438</v>
      </c>
      <c r="G33" s="28">
        <f t="shared" si="2"/>
        <v>64.400000000000006</v>
      </c>
      <c r="H33" s="29">
        <f t="shared" si="1"/>
        <v>0</v>
      </c>
      <c r="I33" s="30">
        <f t="shared" si="3"/>
        <v>0</v>
      </c>
      <c r="J33" s="31">
        <v>123.47</v>
      </c>
      <c r="K33" s="32">
        <f t="shared" si="4"/>
        <v>0</v>
      </c>
    </row>
    <row r="34" spans="1:11" ht="22.5" customHeight="1" x14ac:dyDescent="0.25">
      <c r="A34" s="33">
        <v>21</v>
      </c>
      <c r="B34" s="34">
        <v>270098</v>
      </c>
      <c r="C34" s="35" t="s">
        <v>37</v>
      </c>
      <c r="D34" s="36">
        <v>30000</v>
      </c>
      <c r="E34" s="27">
        <f t="shared" si="0"/>
        <v>7500</v>
      </c>
      <c r="F34" s="27">
        <v>7811</v>
      </c>
      <c r="G34" s="28">
        <f t="shared" si="2"/>
        <v>104.1</v>
      </c>
      <c r="H34" s="29">
        <f t="shared" si="1"/>
        <v>100</v>
      </c>
      <c r="I34" s="30">
        <f t="shared" si="3"/>
        <v>100</v>
      </c>
      <c r="J34" s="31">
        <v>77.23</v>
      </c>
      <c r="K34" s="32">
        <f t="shared" si="4"/>
        <v>77.23</v>
      </c>
    </row>
    <row r="35" spans="1:11" ht="22.5" customHeight="1" x14ac:dyDescent="0.25">
      <c r="A35" s="33">
        <v>22</v>
      </c>
      <c r="B35" s="34">
        <v>270134</v>
      </c>
      <c r="C35" s="35" t="s">
        <v>38</v>
      </c>
      <c r="D35" s="36">
        <v>96999.823529411762</v>
      </c>
      <c r="E35" s="27">
        <f t="shared" si="0"/>
        <v>24250</v>
      </c>
      <c r="F35" s="27">
        <v>9724</v>
      </c>
      <c r="G35" s="28">
        <f t="shared" si="2"/>
        <v>40.1</v>
      </c>
      <c r="H35" s="29">
        <f t="shared" si="1"/>
        <v>0</v>
      </c>
      <c r="I35" s="30">
        <f t="shared" si="3"/>
        <v>0</v>
      </c>
      <c r="J35" s="31">
        <v>284.11</v>
      </c>
      <c r="K35" s="32">
        <f t="shared" si="4"/>
        <v>0</v>
      </c>
    </row>
    <row r="36" spans="1:11" ht="18.75" customHeight="1" x14ac:dyDescent="0.25">
      <c r="A36" s="33">
        <v>23</v>
      </c>
      <c r="B36" s="34">
        <v>270155</v>
      </c>
      <c r="C36" s="35" t="s">
        <v>39</v>
      </c>
      <c r="D36" s="36">
        <v>23185.882352941175</v>
      </c>
      <c r="E36" s="27">
        <f t="shared" si="0"/>
        <v>5796</v>
      </c>
      <c r="F36" s="27">
        <v>5667</v>
      </c>
      <c r="G36" s="28">
        <f t="shared" si="2"/>
        <v>97.8</v>
      </c>
      <c r="H36" s="29">
        <f t="shared" si="1"/>
        <v>85</v>
      </c>
      <c r="I36" s="30">
        <f t="shared" si="3"/>
        <v>85</v>
      </c>
      <c r="J36" s="31">
        <v>156.34</v>
      </c>
      <c r="K36" s="32">
        <f t="shared" si="4"/>
        <v>132.88999999999999</v>
      </c>
    </row>
    <row r="37" spans="1:11" ht="27" customHeight="1" x14ac:dyDescent="0.25">
      <c r="A37" s="23">
        <v>24</v>
      </c>
      <c r="B37" s="24">
        <v>270168</v>
      </c>
      <c r="C37" s="25" t="s">
        <v>40</v>
      </c>
      <c r="D37" s="40">
        <v>24996.117647058825</v>
      </c>
      <c r="E37" s="27">
        <f t="shared" si="0"/>
        <v>6249</v>
      </c>
      <c r="F37" s="27">
        <v>6795</v>
      </c>
      <c r="G37" s="28">
        <f t="shared" si="2"/>
        <v>108.7</v>
      </c>
      <c r="H37" s="29">
        <f t="shared" si="1"/>
        <v>100</v>
      </c>
      <c r="I37" s="30">
        <f t="shared" si="3"/>
        <v>100</v>
      </c>
      <c r="J37" s="31">
        <v>236</v>
      </c>
      <c r="K37" s="32">
        <f t="shared" si="4"/>
        <v>236</v>
      </c>
    </row>
    <row r="38" spans="1:11" ht="27" customHeight="1" x14ac:dyDescent="0.25">
      <c r="A38" s="33">
        <v>25</v>
      </c>
      <c r="B38" s="34">
        <v>270169</v>
      </c>
      <c r="C38" s="35" t="s">
        <v>41</v>
      </c>
      <c r="D38" s="38">
        <v>85900.176470588238</v>
      </c>
      <c r="E38" s="27">
        <f t="shared" si="0"/>
        <v>21475</v>
      </c>
      <c r="F38" s="27">
        <v>20420</v>
      </c>
      <c r="G38" s="28">
        <f t="shared" si="2"/>
        <v>95.1</v>
      </c>
      <c r="H38" s="29">
        <f t="shared" si="1"/>
        <v>85</v>
      </c>
      <c r="I38" s="30">
        <f t="shared" si="3"/>
        <v>85</v>
      </c>
      <c r="J38" s="31">
        <v>587.59</v>
      </c>
      <c r="K38" s="32">
        <f t="shared" si="4"/>
        <v>499.45</v>
      </c>
    </row>
    <row r="39" spans="1:11" ht="25.15" customHeight="1" x14ac:dyDescent="0.25">
      <c r="A39" s="33">
        <v>26</v>
      </c>
      <c r="B39" s="34">
        <v>270087</v>
      </c>
      <c r="C39" s="35" t="s">
        <v>42</v>
      </c>
      <c r="D39" s="36">
        <v>22000.470588235294</v>
      </c>
      <c r="E39" s="27">
        <f t="shared" si="0"/>
        <v>5500</v>
      </c>
      <c r="F39" s="27">
        <v>3760</v>
      </c>
      <c r="G39" s="28">
        <f t="shared" si="2"/>
        <v>68.400000000000006</v>
      </c>
      <c r="H39" s="29">
        <f t="shared" si="1"/>
        <v>0</v>
      </c>
      <c r="I39" s="30">
        <f t="shared" si="3"/>
        <v>0</v>
      </c>
      <c r="J39" s="31">
        <v>210.5</v>
      </c>
      <c r="K39" s="32">
        <f t="shared" si="4"/>
        <v>0</v>
      </c>
    </row>
    <row r="40" spans="1:11" ht="26.45" customHeight="1" x14ac:dyDescent="0.25">
      <c r="A40" s="33">
        <v>27</v>
      </c>
      <c r="B40" s="34">
        <v>270050</v>
      </c>
      <c r="C40" s="35" t="s">
        <v>43</v>
      </c>
      <c r="D40" s="36">
        <v>74349.529411764699</v>
      </c>
      <c r="E40" s="27">
        <f t="shared" si="0"/>
        <v>18587</v>
      </c>
      <c r="F40" s="27">
        <v>19316</v>
      </c>
      <c r="G40" s="28">
        <f t="shared" si="2"/>
        <v>103.9</v>
      </c>
      <c r="H40" s="29">
        <f t="shared" si="1"/>
        <v>100</v>
      </c>
      <c r="I40" s="30">
        <f t="shared" si="3"/>
        <v>100</v>
      </c>
      <c r="J40" s="31">
        <v>353.72</v>
      </c>
      <c r="K40" s="32">
        <f t="shared" si="4"/>
        <v>353.72</v>
      </c>
    </row>
    <row r="41" spans="1:11" ht="27" customHeight="1" x14ac:dyDescent="0.25">
      <c r="A41" s="33">
        <v>28</v>
      </c>
      <c r="B41" s="34">
        <v>270051</v>
      </c>
      <c r="C41" s="35" t="s">
        <v>44</v>
      </c>
      <c r="D41" s="36">
        <v>47770.294117647063</v>
      </c>
      <c r="E41" s="27">
        <f t="shared" si="0"/>
        <v>11943</v>
      </c>
      <c r="F41" s="27">
        <v>9199</v>
      </c>
      <c r="G41" s="28">
        <f t="shared" si="2"/>
        <v>77</v>
      </c>
      <c r="H41" s="29">
        <f t="shared" si="1"/>
        <v>0</v>
      </c>
      <c r="I41" s="30">
        <f t="shared" si="3"/>
        <v>0</v>
      </c>
      <c r="J41" s="31">
        <v>168.17</v>
      </c>
      <c r="K41" s="32">
        <f t="shared" si="4"/>
        <v>0</v>
      </c>
    </row>
    <row r="42" spans="1:11" ht="26.45" customHeight="1" x14ac:dyDescent="0.25">
      <c r="A42" s="33">
        <v>29</v>
      </c>
      <c r="B42" s="34">
        <v>270052</v>
      </c>
      <c r="C42" s="35" t="s">
        <v>45</v>
      </c>
      <c r="D42" s="36">
        <v>25000</v>
      </c>
      <c r="E42" s="27">
        <f t="shared" si="0"/>
        <v>6250</v>
      </c>
      <c r="F42" s="27">
        <v>5360</v>
      </c>
      <c r="G42" s="28">
        <f t="shared" si="2"/>
        <v>85.8</v>
      </c>
      <c r="H42" s="29">
        <f t="shared" si="1"/>
        <v>85</v>
      </c>
      <c r="I42" s="30">
        <f t="shared" si="3"/>
        <v>85</v>
      </c>
      <c r="J42" s="31">
        <v>177.63</v>
      </c>
      <c r="K42" s="32">
        <f t="shared" si="4"/>
        <v>150.99</v>
      </c>
    </row>
    <row r="43" spans="1:11" ht="26.45" customHeight="1" x14ac:dyDescent="0.25">
      <c r="A43" s="33">
        <v>30</v>
      </c>
      <c r="B43" s="34">
        <v>270053</v>
      </c>
      <c r="C43" s="37" t="s">
        <v>46</v>
      </c>
      <c r="D43" s="38">
        <v>100000</v>
      </c>
      <c r="E43" s="27">
        <f t="shared" si="0"/>
        <v>25000</v>
      </c>
      <c r="F43" s="27">
        <v>22465</v>
      </c>
      <c r="G43" s="28">
        <f t="shared" si="2"/>
        <v>89.9</v>
      </c>
      <c r="H43" s="29">
        <f t="shared" si="1"/>
        <v>85</v>
      </c>
      <c r="I43" s="30">
        <f t="shared" si="3"/>
        <v>85</v>
      </c>
      <c r="J43" s="31">
        <v>303</v>
      </c>
      <c r="K43" s="32">
        <f t="shared" si="4"/>
        <v>257.55</v>
      </c>
    </row>
    <row r="44" spans="1:11" ht="29.45" customHeight="1" x14ac:dyDescent="0.25">
      <c r="A44" s="33">
        <v>31</v>
      </c>
      <c r="B44" s="34">
        <v>270047</v>
      </c>
      <c r="C44" s="37" t="s">
        <v>47</v>
      </c>
      <c r="D44" s="36">
        <v>25000</v>
      </c>
      <c r="E44" s="27">
        <f t="shared" si="0"/>
        <v>6250</v>
      </c>
      <c r="F44" s="27">
        <v>5211</v>
      </c>
      <c r="G44" s="28">
        <f t="shared" si="2"/>
        <v>83.4</v>
      </c>
      <c r="H44" s="29">
        <f t="shared" si="1"/>
        <v>80</v>
      </c>
      <c r="I44" s="30">
        <f t="shared" si="3"/>
        <v>80</v>
      </c>
      <c r="J44" s="31">
        <v>147.55000000000001</v>
      </c>
      <c r="K44" s="32">
        <f t="shared" si="4"/>
        <v>118.04</v>
      </c>
    </row>
    <row r="45" spans="1:11" ht="27.6" customHeight="1" x14ac:dyDescent="0.25">
      <c r="A45" s="33">
        <v>32</v>
      </c>
      <c r="B45" s="34">
        <v>270056</v>
      </c>
      <c r="C45" s="35" t="s">
        <v>48</v>
      </c>
      <c r="D45" s="36">
        <v>65200</v>
      </c>
      <c r="E45" s="27">
        <f t="shared" si="0"/>
        <v>16300</v>
      </c>
      <c r="F45" s="27">
        <v>16743</v>
      </c>
      <c r="G45" s="28">
        <f t="shared" si="2"/>
        <v>102.7</v>
      </c>
      <c r="H45" s="29">
        <f t="shared" si="1"/>
        <v>100</v>
      </c>
      <c r="I45" s="30">
        <f t="shared" si="3"/>
        <v>100</v>
      </c>
      <c r="J45" s="31">
        <v>413.63</v>
      </c>
      <c r="K45" s="32">
        <f t="shared" si="4"/>
        <v>413.63</v>
      </c>
    </row>
    <row r="46" spans="1:11" ht="24" customHeight="1" x14ac:dyDescent="0.25">
      <c r="A46" s="33">
        <v>33</v>
      </c>
      <c r="B46" s="34">
        <v>270057</v>
      </c>
      <c r="C46" s="35" t="s">
        <v>49</v>
      </c>
      <c r="D46" s="36">
        <v>14006.470588235294</v>
      </c>
      <c r="E46" s="27">
        <f t="shared" si="0"/>
        <v>3502</v>
      </c>
      <c r="F46" s="27">
        <v>3765</v>
      </c>
      <c r="G46" s="28">
        <f t="shared" si="2"/>
        <v>107.5</v>
      </c>
      <c r="H46" s="29">
        <f t="shared" si="1"/>
        <v>100</v>
      </c>
      <c r="I46" s="30">
        <f t="shared" si="3"/>
        <v>100</v>
      </c>
      <c r="J46" s="31">
        <v>99.38</v>
      </c>
      <c r="K46" s="32">
        <f t="shared" si="4"/>
        <v>99.38</v>
      </c>
    </row>
    <row r="47" spans="1:11" ht="25.9" customHeight="1" x14ac:dyDescent="0.25">
      <c r="A47" s="33">
        <v>34</v>
      </c>
      <c r="B47" s="34">
        <v>270060</v>
      </c>
      <c r="C47" s="35" t="s">
        <v>50</v>
      </c>
      <c r="D47" s="36">
        <v>11241.764705882353</v>
      </c>
      <c r="E47" s="27">
        <f t="shared" si="0"/>
        <v>2810</v>
      </c>
      <c r="F47" s="27">
        <v>3003</v>
      </c>
      <c r="G47" s="28">
        <f t="shared" si="2"/>
        <v>106.9</v>
      </c>
      <c r="H47" s="29">
        <f t="shared" si="1"/>
        <v>100</v>
      </c>
      <c r="I47" s="30">
        <f t="shared" si="3"/>
        <v>100</v>
      </c>
      <c r="J47" s="31">
        <v>32.520000000000003</v>
      </c>
      <c r="K47" s="32">
        <f t="shared" si="4"/>
        <v>32.520000000000003</v>
      </c>
    </row>
    <row r="48" spans="1:11" ht="27.6" customHeight="1" x14ac:dyDescent="0.25">
      <c r="A48" s="33">
        <v>35</v>
      </c>
      <c r="B48" s="34">
        <v>270146</v>
      </c>
      <c r="C48" s="35" t="s">
        <v>51</v>
      </c>
      <c r="D48" s="36">
        <v>46399.882352941175</v>
      </c>
      <c r="E48" s="27">
        <f t="shared" si="0"/>
        <v>11600</v>
      </c>
      <c r="F48" s="27">
        <v>11123</v>
      </c>
      <c r="G48" s="28">
        <f t="shared" si="2"/>
        <v>95.9</v>
      </c>
      <c r="H48" s="29">
        <f t="shared" si="1"/>
        <v>85</v>
      </c>
      <c r="I48" s="30">
        <f t="shared" si="3"/>
        <v>85</v>
      </c>
      <c r="J48" s="31">
        <v>340.22</v>
      </c>
      <c r="K48" s="32">
        <f t="shared" si="4"/>
        <v>289.19</v>
      </c>
    </row>
    <row r="49" spans="1:383" ht="27" customHeight="1" x14ac:dyDescent="0.25">
      <c r="A49" s="33">
        <v>36</v>
      </c>
      <c r="B49" s="34">
        <v>270147</v>
      </c>
      <c r="C49" s="35" t="s">
        <v>52</v>
      </c>
      <c r="D49" s="36">
        <v>73999.705882352937</v>
      </c>
      <c r="E49" s="27">
        <f t="shared" si="0"/>
        <v>18500</v>
      </c>
      <c r="F49" s="27">
        <v>16482</v>
      </c>
      <c r="G49" s="28">
        <f t="shared" si="2"/>
        <v>89.1</v>
      </c>
      <c r="H49" s="29">
        <f t="shared" si="1"/>
        <v>85</v>
      </c>
      <c r="I49" s="30">
        <f t="shared" si="3"/>
        <v>85</v>
      </c>
      <c r="J49" s="31">
        <v>481.42</v>
      </c>
      <c r="K49" s="32">
        <f t="shared" si="4"/>
        <v>409.21</v>
      </c>
    </row>
    <row r="50" spans="1:383" ht="29.45" customHeight="1" x14ac:dyDescent="0.25">
      <c r="A50" s="33">
        <v>37</v>
      </c>
      <c r="B50" s="34">
        <v>270068</v>
      </c>
      <c r="C50" s="35" t="s">
        <v>53</v>
      </c>
      <c r="D50" s="36">
        <v>40000.117647058825</v>
      </c>
      <c r="E50" s="27">
        <f t="shared" si="0"/>
        <v>10000</v>
      </c>
      <c r="F50" s="27">
        <v>9375</v>
      </c>
      <c r="G50" s="28">
        <f t="shared" si="2"/>
        <v>93.8</v>
      </c>
      <c r="H50" s="29">
        <f t="shared" si="1"/>
        <v>85</v>
      </c>
      <c r="I50" s="30">
        <f t="shared" si="3"/>
        <v>85</v>
      </c>
      <c r="J50" s="31">
        <v>309.73</v>
      </c>
      <c r="K50" s="32">
        <f t="shared" si="4"/>
        <v>263.27</v>
      </c>
    </row>
    <row r="51" spans="1:383" ht="21.6" customHeight="1" x14ac:dyDescent="0.25">
      <c r="A51" s="33">
        <v>38</v>
      </c>
      <c r="B51" s="34">
        <v>270069</v>
      </c>
      <c r="C51" s="35" t="s">
        <v>54</v>
      </c>
      <c r="D51" s="36">
        <v>6505.8823529411766</v>
      </c>
      <c r="E51" s="27">
        <f t="shared" si="0"/>
        <v>1626</v>
      </c>
      <c r="F51" s="27">
        <v>1530</v>
      </c>
      <c r="G51" s="28">
        <f t="shared" si="2"/>
        <v>94.1</v>
      </c>
      <c r="H51" s="29">
        <f t="shared" si="1"/>
        <v>85</v>
      </c>
      <c r="I51" s="30">
        <f t="shared" si="3"/>
        <v>85</v>
      </c>
      <c r="J51" s="31">
        <v>35.119999999999997</v>
      </c>
      <c r="K51" s="32">
        <f t="shared" si="4"/>
        <v>29.85</v>
      </c>
    </row>
    <row r="52" spans="1:383" ht="25.9" customHeight="1" x14ac:dyDescent="0.25">
      <c r="A52" s="33">
        <v>39</v>
      </c>
      <c r="B52" s="34">
        <v>270091</v>
      </c>
      <c r="C52" s="35" t="s">
        <v>55</v>
      </c>
      <c r="D52" s="36">
        <v>70464.705882352937</v>
      </c>
      <c r="E52" s="27">
        <f t="shared" si="0"/>
        <v>17616</v>
      </c>
      <c r="F52" s="27">
        <v>17560</v>
      </c>
      <c r="G52" s="28">
        <f t="shared" si="2"/>
        <v>99.7</v>
      </c>
      <c r="H52" s="29">
        <f t="shared" si="1"/>
        <v>100</v>
      </c>
      <c r="I52" s="30">
        <f t="shared" si="3"/>
        <v>100</v>
      </c>
      <c r="J52" s="31">
        <v>368.64</v>
      </c>
      <c r="K52" s="32">
        <f t="shared" si="4"/>
        <v>368.64</v>
      </c>
    </row>
    <row r="53" spans="1:383" ht="27.6" customHeight="1" x14ac:dyDescent="0.25">
      <c r="A53" s="33">
        <v>40</v>
      </c>
      <c r="B53" s="34">
        <v>270156</v>
      </c>
      <c r="C53" s="35" t="s">
        <v>56</v>
      </c>
      <c r="D53" s="36">
        <v>25017.647058823532</v>
      </c>
      <c r="E53" s="27">
        <f t="shared" si="0"/>
        <v>6254</v>
      </c>
      <c r="F53" s="27">
        <v>6285</v>
      </c>
      <c r="G53" s="28">
        <f t="shared" si="2"/>
        <v>100.5</v>
      </c>
      <c r="H53" s="29">
        <f t="shared" si="1"/>
        <v>100</v>
      </c>
      <c r="I53" s="30">
        <f t="shared" si="3"/>
        <v>100</v>
      </c>
      <c r="J53" s="31">
        <v>199.93</v>
      </c>
      <c r="K53" s="32">
        <f t="shared" si="4"/>
        <v>199.93</v>
      </c>
    </row>
    <row r="54" spans="1:383" ht="26.45" customHeight="1" x14ac:dyDescent="0.25">
      <c r="A54" s="33">
        <v>41</v>
      </c>
      <c r="B54" s="34">
        <v>270088</v>
      </c>
      <c r="C54" s="35" t="s">
        <v>57</v>
      </c>
      <c r="D54" s="36">
        <v>28176.470588235294</v>
      </c>
      <c r="E54" s="27">
        <f t="shared" si="0"/>
        <v>7044</v>
      </c>
      <c r="F54" s="27">
        <v>4743</v>
      </c>
      <c r="G54" s="28">
        <f t="shared" si="2"/>
        <v>67.3</v>
      </c>
      <c r="H54" s="29">
        <f t="shared" si="1"/>
        <v>0</v>
      </c>
      <c r="I54" s="30">
        <f t="shared" si="3"/>
        <v>0</v>
      </c>
      <c r="J54" s="31">
        <v>550.15</v>
      </c>
      <c r="K54" s="32">
        <f t="shared" si="4"/>
        <v>0</v>
      </c>
    </row>
    <row r="55" spans="1:383" ht="25.15" customHeight="1" x14ac:dyDescent="0.25">
      <c r="A55" s="33">
        <v>42</v>
      </c>
      <c r="B55" s="34">
        <v>270170</v>
      </c>
      <c r="C55" s="35" t="s">
        <v>58</v>
      </c>
      <c r="D55" s="38">
        <v>35000.411764705881</v>
      </c>
      <c r="E55" s="27">
        <f t="shared" si="0"/>
        <v>8750</v>
      </c>
      <c r="F55" s="27">
        <v>7682</v>
      </c>
      <c r="G55" s="28">
        <f t="shared" si="2"/>
        <v>87.8</v>
      </c>
      <c r="H55" s="29">
        <f t="shared" si="1"/>
        <v>85</v>
      </c>
      <c r="I55" s="30">
        <f t="shared" si="3"/>
        <v>85</v>
      </c>
      <c r="J55" s="31">
        <v>351.76</v>
      </c>
      <c r="K55" s="32">
        <f t="shared" si="4"/>
        <v>299</v>
      </c>
    </row>
    <row r="56" spans="1:383" ht="26.45" customHeight="1" x14ac:dyDescent="0.25">
      <c r="A56" s="33">
        <v>43</v>
      </c>
      <c r="B56" s="34">
        <v>270171</v>
      </c>
      <c r="C56" s="35" t="s">
        <v>59</v>
      </c>
      <c r="D56" s="38">
        <v>21999.764705882353</v>
      </c>
      <c r="E56" s="27">
        <f t="shared" si="0"/>
        <v>5500</v>
      </c>
      <c r="F56" s="27">
        <v>5599</v>
      </c>
      <c r="G56" s="28">
        <f t="shared" si="2"/>
        <v>101.8</v>
      </c>
      <c r="H56" s="29">
        <f t="shared" si="1"/>
        <v>100</v>
      </c>
      <c r="I56" s="30">
        <f t="shared" si="3"/>
        <v>100</v>
      </c>
      <c r="J56" s="31">
        <v>328.4</v>
      </c>
      <c r="K56" s="32">
        <f t="shared" si="4"/>
        <v>328.4</v>
      </c>
    </row>
    <row r="57" spans="1:383" ht="28.15" customHeight="1" x14ac:dyDescent="0.25">
      <c r="A57" s="33">
        <v>44</v>
      </c>
      <c r="B57" s="34">
        <v>270095</v>
      </c>
      <c r="C57" s="35" t="s">
        <v>60</v>
      </c>
      <c r="D57" s="36">
        <v>2288.2352941176468</v>
      </c>
      <c r="E57" s="27">
        <f t="shared" si="0"/>
        <v>572</v>
      </c>
      <c r="F57" s="27">
        <v>585</v>
      </c>
      <c r="G57" s="28">
        <f t="shared" si="2"/>
        <v>102.3</v>
      </c>
      <c r="H57" s="29">
        <f t="shared" si="1"/>
        <v>100</v>
      </c>
      <c r="I57" s="30">
        <f t="shared" si="3"/>
        <v>100</v>
      </c>
      <c r="J57" s="31">
        <v>89.75</v>
      </c>
      <c r="K57" s="32">
        <f t="shared" si="4"/>
        <v>89.75</v>
      </c>
    </row>
    <row r="58" spans="1:383" ht="29.45" customHeight="1" x14ac:dyDescent="0.25">
      <c r="A58" s="33">
        <f t="shared" ref="A58:A59" si="5">A57+1</f>
        <v>45</v>
      </c>
      <c r="B58" s="34">
        <v>270065</v>
      </c>
      <c r="C58" s="35" t="s">
        <v>61</v>
      </c>
      <c r="D58" s="38">
        <v>4500</v>
      </c>
      <c r="E58" s="27">
        <f t="shared" si="0"/>
        <v>1125</v>
      </c>
      <c r="F58" s="27">
        <v>150</v>
      </c>
      <c r="G58" s="28">
        <f t="shared" si="2"/>
        <v>13.3</v>
      </c>
      <c r="H58" s="29">
        <f t="shared" si="1"/>
        <v>0</v>
      </c>
      <c r="I58" s="30">
        <f t="shared" si="3"/>
        <v>0</v>
      </c>
      <c r="J58" s="31">
        <v>88.09</v>
      </c>
      <c r="K58" s="32">
        <f t="shared" si="4"/>
        <v>0</v>
      </c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5"/>
      <c r="NA58" s="5"/>
      <c r="NB58" s="5"/>
      <c r="NC58" s="5"/>
      <c r="ND58" s="5"/>
      <c r="NE58" s="5"/>
      <c r="NF58" s="5"/>
      <c r="NG58" s="5"/>
      <c r="NH58" s="5"/>
      <c r="NI58" s="5"/>
      <c r="NJ58" s="5"/>
      <c r="NK58" s="5"/>
      <c r="NL58" s="5"/>
      <c r="NM58" s="5"/>
      <c r="NN58" s="5"/>
      <c r="NO58" s="5"/>
      <c r="NP58" s="5"/>
      <c r="NQ58" s="5"/>
      <c r="NR58" s="5"/>
      <c r="NS58" s="5"/>
    </row>
    <row r="59" spans="1:383" ht="25.9" customHeight="1" thickBot="1" x14ac:dyDescent="0.3">
      <c r="A59" s="41">
        <f t="shared" si="5"/>
        <v>46</v>
      </c>
      <c r="B59" s="42">
        <v>270089</v>
      </c>
      <c r="C59" s="43" t="s">
        <v>62</v>
      </c>
      <c r="D59" s="44">
        <v>12852.941176470587</v>
      </c>
      <c r="E59" s="27">
        <f t="shared" si="0"/>
        <v>3213</v>
      </c>
      <c r="F59" s="27">
        <v>2948</v>
      </c>
      <c r="G59" s="28">
        <f t="shared" si="2"/>
        <v>91.8</v>
      </c>
      <c r="H59" s="29">
        <f t="shared" si="1"/>
        <v>85</v>
      </c>
      <c r="I59" s="45">
        <f t="shared" si="3"/>
        <v>85</v>
      </c>
      <c r="J59" s="46">
        <v>303.33</v>
      </c>
      <c r="K59" s="47">
        <f t="shared" si="4"/>
        <v>257.83</v>
      </c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  <c r="MP59" s="5"/>
      <c r="MQ59" s="5"/>
      <c r="MR59" s="5"/>
      <c r="MS59" s="5"/>
      <c r="MT59" s="5"/>
      <c r="MU59" s="5"/>
      <c r="MV59" s="5"/>
      <c r="MW59" s="5"/>
      <c r="MX59" s="5"/>
      <c r="MY59" s="5"/>
      <c r="MZ59" s="5"/>
      <c r="NA59" s="5"/>
      <c r="NB59" s="5"/>
      <c r="NC59" s="5"/>
      <c r="ND59" s="5"/>
      <c r="NE59" s="5"/>
      <c r="NF59" s="5"/>
      <c r="NG59" s="5"/>
      <c r="NH59" s="5"/>
      <c r="NI59" s="5"/>
      <c r="NJ59" s="5"/>
      <c r="NK59" s="5"/>
      <c r="NL59" s="5"/>
      <c r="NM59" s="5"/>
      <c r="NN59" s="5"/>
      <c r="NO59" s="5"/>
      <c r="NP59" s="5"/>
      <c r="NQ59" s="5"/>
      <c r="NR59" s="5"/>
      <c r="NS59" s="5"/>
    </row>
    <row r="60" spans="1:383" s="58" customFormat="1" ht="24" customHeight="1" thickBot="1" x14ac:dyDescent="0.3">
      <c r="A60" s="48"/>
      <c r="B60" s="49"/>
      <c r="C60" s="50" t="s">
        <v>63</v>
      </c>
      <c r="D60" s="51"/>
      <c r="E60" s="51"/>
      <c r="F60" s="51"/>
      <c r="G60" s="52"/>
      <c r="H60" s="53"/>
      <c r="I60" s="54"/>
      <c r="J60" s="55">
        <f t="shared" ref="J60:K60" si="6">SUM(J14:J59)</f>
        <v>10517.220000000001</v>
      </c>
      <c r="K60" s="56">
        <f t="shared" si="6"/>
        <v>7197.6500000000005</v>
      </c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  <c r="CD60" s="57"/>
      <c r="CE60" s="57"/>
      <c r="CF60" s="57"/>
      <c r="CG60" s="57"/>
      <c r="CH60" s="57"/>
      <c r="CI60" s="57"/>
      <c r="CJ60" s="57"/>
      <c r="CK60" s="57"/>
      <c r="CL60" s="57"/>
      <c r="CM60" s="57"/>
      <c r="CN60" s="57"/>
      <c r="CO60" s="57"/>
      <c r="CP60" s="57"/>
      <c r="CQ60" s="57"/>
      <c r="CR60" s="57"/>
      <c r="CS60" s="57"/>
      <c r="CT60" s="57"/>
      <c r="CU60" s="57"/>
      <c r="CV60" s="57"/>
      <c r="CW60" s="57"/>
      <c r="CX60" s="57"/>
      <c r="CY60" s="57"/>
      <c r="CZ60" s="57"/>
      <c r="DA60" s="57"/>
      <c r="DB60" s="57"/>
      <c r="DC60" s="57"/>
      <c r="DD60" s="57"/>
      <c r="DE60" s="57"/>
      <c r="DF60" s="57"/>
      <c r="DG60" s="57"/>
      <c r="DH60" s="57"/>
      <c r="DI60" s="57"/>
      <c r="DJ60" s="57"/>
      <c r="DK60" s="57"/>
      <c r="DL60" s="57"/>
      <c r="DM60" s="57"/>
      <c r="DN60" s="57"/>
      <c r="DO60" s="57"/>
      <c r="DP60" s="57"/>
      <c r="DQ60" s="57"/>
      <c r="DR60" s="57"/>
      <c r="DS60" s="57"/>
      <c r="DT60" s="57"/>
      <c r="DU60" s="57"/>
      <c r="DV60" s="57"/>
      <c r="DW60" s="57"/>
      <c r="DX60" s="57"/>
      <c r="DY60" s="57"/>
      <c r="DZ60" s="57"/>
      <c r="EA60" s="57"/>
      <c r="EB60" s="57"/>
      <c r="EC60" s="57"/>
      <c r="ED60" s="57"/>
      <c r="EE60" s="57"/>
      <c r="EF60" s="57"/>
      <c r="EG60" s="57"/>
      <c r="EH60" s="57"/>
      <c r="EI60" s="57"/>
      <c r="EJ60" s="57"/>
      <c r="EK60" s="57"/>
      <c r="EL60" s="57"/>
      <c r="EM60" s="57"/>
      <c r="EN60" s="57"/>
      <c r="EO60" s="57"/>
      <c r="EP60" s="57"/>
      <c r="EQ60" s="57"/>
      <c r="ER60" s="57"/>
      <c r="ES60" s="57"/>
      <c r="ET60" s="57"/>
      <c r="EU60" s="57"/>
      <c r="EV60" s="57"/>
      <c r="EW60" s="57"/>
      <c r="EX60" s="57"/>
      <c r="EY60" s="57"/>
      <c r="EZ60" s="57"/>
      <c r="FA60" s="57"/>
      <c r="FB60" s="57"/>
      <c r="FC60" s="57"/>
      <c r="FD60" s="57"/>
      <c r="FE60" s="57"/>
      <c r="FF60" s="57"/>
      <c r="FG60" s="57"/>
      <c r="FH60" s="57"/>
      <c r="FI60" s="57"/>
      <c r="FJ60" s="57"/>
      <c r="FK60" s="57"/>
      <c r="FL60" s="57"/>
      <c r="FM60" s="57"/>
      <c r="FN60" s="57"/>
      <c r="FO60" s="57"/>
      <c r="FP60" s="57"/>
      <c r="FQ60" s="57"/>
      <c r="FR60" s="57"/>
      <c r="FS60" s="57"/>
      <c r="FT60" s="57"/>
      <c r="FU60" s="57"/>
      <c r="FV60" s="57"/>
      <c r="FW60" s="57"/>
      <c r="FX60" s="57"/>
      <c r="FY60" s="57"/>
      <c r="FZ60" s="57"/>
      <c r="GA60" s="57"/>
      <c r="GB60" s="57"/>
      <c r="GC60" s="57"/>
      <c r="GD60" s="57"/>
      <c r="GE60" s="57"/>
      <c r="GF60" s="57"/>
      <c r="GG60" s="57"/>
      <c r="GH60" s="57"/>
      <c r="GI60" s="57"/>
      <c r="GJ60" s="57"/>
      <c r="GK60" s="57"/>
      <c r="GL60" s="57"/>
      <c r="GM60" s="57"/>
      <c r="GN60" s="57"/>
      <c r="GO60" s="57"/>
      <c r="GP60" s="57"/>
      <c r="GQ60" s="57"/>
      <c r="GR60" s="57"/>
      <c r="GS60" s="57"/>
      <c r="GT60" s="57"/>
      <c r="GU60" s="57"/>
      <c r="GV60" s="57"/>
      <c r="GW60" s="57"/>
      <c r="GX60" s="57"/>
      <c r="GY60" s="57"/>
      <c r="GZ60" s="57"/>
      <c r="HA60" s="57"/>
      <c r="HB60" s="57"/>
      <c r="HC60" s="57"/>
      <c r="HD60" s="57"/>
      <c r="HE60" s="57"/>
      <c r="HF60" s="57"/>
      <c r="HG60" s="57"/>
      <c r="HH60" s="57"/>
      <c r="HI60" s="57"/>
      <c r="HJ60" s="57"/>
      <c r="HK60" s="57"/>
      <c r="HL60" s="57"/>
      <c r="HM60" s="57"/>
      <c r="HN60" s="57"/>
      <c r="HO60" s="57"/>
      <c r="HP60" s="57"/>
      <c r="HQ60" s="57"/>
      <c r="HR60" s="57"/>
      <c r="HS60" s="57"/>
      <c r="HT60" s="57"/>
      <c r="HU60" s="57"/>
      <c r="HV60" s="57"/>
      <c r="HW60" s="57"/>
      <c r="HX60" s="57"/>
      <c r="HY60" s="57"/>
      <c r="HZ60" s="57"/>
      <c r="IA60" s="57"/>
      <c r="IB60" s="57"/>
      <c r="IC60" s="57"/>
      <c r="ID60" s="57"/>
      <c r="IE60" s="57"/>
      <c r="IF60" s="57"/>
      <c r="IG60" s="57"/>
      <c r="IH60" s="57"/>
      <c r="II60" s="57"/>
      <c r="IJ60" s="57"/>
      <c r="IK60" s="57"/>
      <c r="IL60" s="57"/>
      <c r="IM60" s="57"/>
      <c r="IN60" s="57"/>
      <c r="IO60" s="57"/>
      <c r="IP60" s="57"/>
      <c r="IQ60" s="57"/>
      <c r="IR60" s="57"/>
      <c r="IS60" s="57"/>
      <c r="IT60" s="57"/>
      <c r="IU60" s="57"/>
      <c r="IV60" s="57"/>
      <c r="IW60" s="57"/>
      <c r="IX60" s="57"/>
      <c r="IY60" s="57"/>
      <c r="IZ60" s="57"/>
      <c r="JA60" s="57"/>
      <c r="JB60" s="57"/>
      <c r="JC60" s="57"/>
      <c r="JD60" s="57"/>
      <c r="JE60" s="57"/>
      <c r="JF60" s="57"/>
      <c r="JG60" s="57"/>
      <c r="JH60" s="57"/>
      <c r="JI60" s="57"/>
      <c r="JJ60" s="57"/>
      <c r="JK60" s="57"/>
      <c r="JL60" s="57"/>
      <c r="JM60" s="57"/>
      <c r="JN60" s="57"/>
      <c r="JO60" s="57"/>
      <c r="JP60" s="57"/>
      <c r="JQ60" s="57"/>
      <c r="JR60" s="57"/>
      <c r="JS60" s="57"/>
      <c r="JT60" s="57"/>
      <c r="JU60" s="57"/>
      <c r="JV60" s="57"/>
      <c r="JW60" s="57"/>
      <c r="JX60" s="57"/>
      <c r="JY60" s="57"/>
      <c r="JZ60" s="57"/>
      <c r="KA60" s="57"/>
      <c r="KB60" s="57"/>
      <c r="KC60" s="57"/>
      <c r="KD60" s="57"/>
      <c r="KE60" s="57"/>
      <c r="KF60" s="57"/>
      <c r="KG60" s="57"/>
      <c r="KH60" s="57"/>
      <c r="KI60" s="57"/>
      <c r="KJ60" s="57"/>
      <c r="KK60" s="57"/>
      <c r="KL60" s="57"/>
      <c r="KM60" s="57"/>
      <c r="KN60" s="57"/>
      <c r="KO60" s="57"/>
      <c r="KP60" s="57"/>
      <c r="KQ60" s="57"/>
      <c r="KR60" s="57"/>
      <c r="KS60" s="57"/>
      <c r="KT60" s="57"/>
      <c r="KU60" s="57"/>
      <c r="KV60" s="57"/>
      <c r="KW60" s="57"/>
      <c r="KX60" s="57"/>
      <c r="KY60" s="57"/>
      <c r="KZ60" s="57"/>
      <c r="LA60" s="57"/>
      <c r="LB60" s="57"/>
      <c r="LC60" s="57"/>
      <c r="LD60" s="57"/>
      <c r="LE60" s="57"/>
      <c r="LF60" s="57"/>
      <c r="LG60" s="57"/>
      <c r="LH60" s="57"/>
      <c r="LI60" s="57"/>
      <c r="LJ60" s="57"/>
      <c r="LK60" s="57"/>
      <c r="LL60" s="57"/>
      <c r="LM60" s="57"/>
      <c r="LN60" s="57"/>
      <c r="LO60" s="57"/>
      <c r="LP60" s="57"/>
      <c r="LQ60" s="57"/>
      <c r="LR60" s="57"/>
      <c r="LS60" s="57"/>
      <c r="LT60" s="57"/>
      <c r="LU60" s="57"/>
      <c r="LV60" s="57"/>
      <c r="LW60" s="57"/>
      <c r="LX60" s="57"/>
      <c r="LY60" s="57"/>
      <c r="LZ60" s="57"/>
      <c r="MA60" s="57"/>
      <c r="MB60" s="57"/>
      <c r="MC60" s="57"/>
      <c r="MD60" s="57"/>
      <c r="ME60" s="57"/>
      <c r="MF60" s="57"/>
      <c r="MG60" s="57"/>
      <c r="MH60" s="57"/>
      <c r="MI60" s="57"/>
      <c r="MJ60" s="57"/>
      <c r="MK60" s="57"/>
      <c r="ML60" s="57"/>
      <c r="MM60" s="57"/>
      <c r="MN60" s="57"/>
      <c r="MO60" s="57"/>
      <c r="MP60" s="57"/>
      <c r="MQ60" s="57"/>
      <c r="MR60" s="57"/>
      <c r="MS60" s="57"/>
      <c r="MT60" s="57"/>
      <c r="MU60" s="57"/>
      <c r="MV60" s="57"/>
      <c r="MW60" s="57"/>
      <c r="MX60" s="57"/>
      <c r="MY60" s="57"/>
      <c r="MZ60" s="57"/>
      <c r="NA60" s="57"/>
      <c r="NB60" s="57"/>
      <c r="NC60" s="57"/>
      <c r="ND60" s="57"/>
      <c r="NE60" s="57"/>
      <c r="NF60" s="57"/>
      <c r="NG60" s="57"/>
      <c r="NH60" s="57"/>
      <c r="NI60" s="57"/>
      <c r="NJ60" s="57"/>
      <c r="NK60" s="57"/>
      <c r="NL60" s="57"/>
      <c r="NM60" s="57"/>
      <c r="NN60" s="57"/>
      <c r="NO60" s="57"/>
      <c r="NP60" s="57"/>
      <c r="NQ60" s="57"/>
      <c r="NR60" s="57"/>
      <c r="NS60" s="57"/>
    </row>
  </sheetData>
  <autoFilter ref="A13:K13"/>
  <mergeCells count="13">
    <mergeCell ref="J10:J12"/>
    <mergeCell ref="K10:K12"/>
    <mergeCell ref="D11:H11"/>
    <mergeCell ref="A1:C4"/>
    <mergeCell ref="H1:K5"/>
    <mergeCell ref="H6:K6"/>
    <mergeCell ref="C7:K7"/>
    <mergeCell ref="A9:A12"/>
    <mergeCell ref="B9:B12"/>
    <mergeCell ref="C9:C12"/>
    <mergeCell ref="D9:H10"/>
    <mergeCell ref="I9:K9"/>
    <mergeCell ref="I10:I12"/>
  </mergeCells>
  <pageMargins left="0.67" right="0.19685039370078741" top="0.31496062992125984" bottom="0.19685039370078741" header="0.15748031496062992" footer="0.11811023622047245"/>
  <pageSetup paperSize="9" scale="66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апрель (Комиссия)</vt:lpstr>
      <vt:lpstr>'ОЦЕНКА АПП апрель (Комиссия)'!Заголовки_для_печати</vt:lpstr>
      <vt:lpstr>'ОЦЕНКА АПП апрель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dcterms:created xsi:type="dcterms:W3CDTF">2019-04-30T02:15:13Z</dcterms:created>
  <dcterms:modified xsi:type="dcterms:W3CDTF">2019-05-08T06:21:56Z</dcterms:modified>
</cp:coreProperties>
</file>