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780" yWindow="-30" windowWidth="13020" windowHeight="12855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(комиссия)'!$A$9:$T$117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</definedNames>
  <calcPr calcId="145621"/>
</workbook>
</file>

<file path=xl/calcChain.xml><?xml version="1.0" encoding="utf-8"?>
<calcChain xmlns="http://schemas.openxmlformats.org/spreadsheetml/2006/main">
  <c r="E120" i="1" l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D120" i="1"/>
  <c r="K32" i="1" l="1"/>
  <c r="L15" i="1"/>
  <c r="K15" i="1"/>
  <c r="F117" i="1" l="1"/>
  <c r="T115" i="1" l="1"/>
  <c r="M112" i="1" l="1"/>
  <c r="G15" i="1" l="1"/>
  <c r="E117" i="1" l="1"/>
  <c r="G112" i="1" l="1"/>
  <c r="G113" i="1"/>
  <c r="G114" i="1"/>
  <c r="T114" i="1" s="1"/>
  <c r="G116" i="1"/>
  <c r="G74" i="1"/>
  <c r="T74" i="1" s="1"/>
  <c r="G75" i="1"/>
  <c r="T75" i="1" s="1"/>
  <c r="G76" i="1"/>
  <c r="T76" i="1" s="1"/>
  <c r="G77" i="1"/>
  <c r="G11" i="1"/>
  <c r="G1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0" i="1"/>
  <c r="G117" i="1" l="1"/>
  <c r="H117" i="1"/>
  <c r="O117" i="1" l="1"/>
  <c r="M113" i="1" l="1"/>
  <c r="T113" i="1" s="1"/>
  <c r="S117" i="1" l="1"/>
  <c r="R117" i="1"/>
  <c r="P117" i="1"/>
  <c r="N117" i="1"/>
  <c r="Q116" i="1"/>
  <c r="M116" i="1"/>
  <c r="D116" i="1"/>
  <c r="Q112" i="1"/>
  <c r="D112" i="1"/>
  <c r="Q111" i="1"/>
  <c r="M111" i="1"/>
  <c r="D111" i="1"/>
  <c r="Q110" i="1"/>
  <c r="M110" i="1"/>
  <c r="D110" i="1"/>
  <c r="Q109" i="1"/>
  <c r="M109" i="1"/>
  <c r="D109" i="1"/>
  <c r="Q108" i="1"/>
  <c r="M108" i="1"/>
  <c r="D108" i="1"/>
  <c r="Q107" i="1"/>
  <c r="M107" i="1"/>
  <c r="D107" i="1"/>
  <c r="Q106" i="1"/>
  <c r="M106" i="1"/>
  <c r="D106" i="1"/>
  <c r="Q105" i="1"/>
  <c r="M105" i="1"/>
  <c r="D105" i="1"/>
  <c r="Q104" i="1"/>
  <c r="M104" i="1"/>
  <c r="D104" i="1"/>
  <c r="Q103" i="1"/>
  <c r="M103" i="1"/>
  <c r="D103" i="1"/>
  <c r="Q102" i="1"/>
  <c r="M102" i="1"/>
  <c r="D102" i="1"/>
  <c r="Q101" i="1"/>
  <c r="M101" i="1"/>
  <c r="D101" i="1"/>
  <c r="Q100" i="1"/>
  <c r="M100" i="1"/>
  <c r="D100" i="1"/>
  <c r="Q99" i="1"/>
  <c r="M99" i="1"/>
  <c r="D99" i="1"/>
  <c r="Q98" i="1"/>
  <c r="M98" i="1"/>
  <c r="D98" i="1"/>
  <c r="Q97" i="1"/>
  <c r="M97" i="1"/>
  <c r="D97" i="1"/>
  <c r="Q96" i="1"/>
  <c r="M96" i="1"/>
  <c r="D96" i="1"/>
  <c r="Q95" i="1"/>
  <c r="M95" i="1"/>
  <c r="D95" i="1"/>
  <c r="Q94" i="1"/>
  <c r="M94" i="1"/>
  <c r="D94" i="1"/>
  <c r="Q93" i="1"/>
  <c r="M93" i="1"/>
  <c r="D93" i="1"/>
  <c r="Q92" i="1"/>
  <c r="M92" i="1"/>
  <c r="D92" i="1"/>
  <c r="Q91" i="1"/>
  <c r="M91" i="1"/>
  <c r="D91" i="1"/>
  <c r="M90" i="1"/>
  <c r="D90" i="1"/>
  <c r="M89" i="1"/>
  <c r="D89" i="1"/>
  <c r="M88" i="1"/>
  <c r="D88" i="1"/>
  <c r="M87" i="1"/>
  <c r="D87" i="1"/>
  <c r="M86" i="1"/>
  <c r="D86" i="1"/>
  <c r="M85" i="1"/>
  <c r="D85" i="1"/>
  <c r="M84" i="1"/>
  <c r="D84" i="1"/>
  <c r="M83" i="1"/>
  <c r="D83" i="1"/>
  <c r="M82" i="1"/>
  <c r="D82" i="1"/>
  <c r="M81" i="1"/>
  <c r="D81" i="1"/>
  <c r="M80" i="1"/>
  <c r="D80" i="1"/>
  <c r="M79" i="1"/>
  <c r="D79" i="1"/>
  <c r="M78" i="1"/>
  <c r="D78" i="1"/>
  <c r="M77" i="1"/>
  <c r="D77" i="1"/>
  <c r="M73" i="1"/>
  <c r="D73" i="1"/>
  <c r="M72" i="1"/>
  <c r="D72" i="1"/>
  <c r="M71" i="1"/>
  <c r="D71" i="1"/>
  <c r="M70" i="1"/>
  <c r="D70" i="1"/>
  <c r="M69" i="1"/>
  <c r="D69" i="1"/>
  <c r="M68" i="1"/>
  <c r="D68" i="1"/>
  <c r="M67" i="1"/>
  <c r="D67" i="1"/>
  <c r="M66" i="1"/>
  <c r="D66" i="1"/>
  <c r="M65" i="1"/>
  <c r="D65" i="1"/>
  <c r="M64" i="1"/>
  <c r="D64" i="1"/>
  <c r="M63" i="1"/>
  <c r="D63" i="1"/>
  <c r="M62" i="1"/>
  <c r="D62" i="1"/>
  <c r="M61" i="1"/>
  <c r="D61" i="1"/>
  <c r="M60" i="1"/>
  <c r="D60" i="1"/>
  <c r="M59" i="1"/>
  <c r="D59" i="1"/>
  <c r="M58" i="1"/>
  <c r="D58" i="1"/>
  <c r="M57" i="1"/>
  <c r="D57" i="1"/>
  <c r="M56" i="1"/>
  <c r="D56" i="1"/>
  <c r="M55" i="1"/>
  <c r="D55" i="1"/>
  <c r="Q54" i="1"/>
  <c r="M54" i="1"/>
  <c r="D54" i="1"/>
  <c r="M53" i="1"/>
  <c r="D53" i="1"/>
  <c r="M52" i="1"/>
  <c r="D52" i="1"/>
  <c r="M51" i="1"/>
  <c r="D51" i="1"/>
  <c r="M50" i="1"/>
  <c r="D50" i="1"/>
  <c r="M49" i="1"/>
  <c r="D49" i="1"/>
  <c r="M48" i="1"/>
  <c r="D48" i="1"/>
  <c r="M47" i="1"/>
  <c r="D47" i="1"/>
  <c r="M46" i="1"/>
  <c r="D46" i="1"/>
  <c r="M45" i="1"/>
  <c r="D45" i="1"/>
  <c r="M44" i="1"/>
  <c r="D44" i="1"/>
  <c r="M43" i="1"/>
  <c r="D43" i="1"/>
  <c r="M42" i="1"/>
  <c r="D42" i="1"/>
  <c r="M41" i="1"/>
  <c r="D41" i="1"/>
  <c r="M40" i="1"/>
  <c r="D40" i="1"/>
  <c r="M39" i="1"/>
  <c r="D39" i="1"/>
  <c r="M38" i="1"/>
  <c r="D38" i="1"/>
  <c r="M37" i="1"/>
  <c r="D37" i="1"/>
  <c r="M36" i="1"/>
  <c r="D36" i="1"/>
  <c r="M35" i="1"/>
  <c r="D35" i="1"/>
  <c r="M34" i="1"/>
  <c r="D34" i="1"/>
  <c r="M33" i="1"/>
  <c r="D33" i="1"/>
  <c r="M32" i="1"/>
  <c r="D32" i="1"/>
  <c r="M31" i="1"/>
  <c r="D31" i="1"/>
  <c r="M30" i="1"/>
  <c r="D30" i="1"/>
  <c r="M29" i="1"/>
  <c r="D29" i="1"/>
  <c r="M28" i="1"/>
  <c r="D28" i="1"/>
  <c r="M27" i="1"/>
  <c r="D27" i="1"/>
  <c r="M26" i="1"/>
  <c r="D26" i="1"/>
  <c r="M25" i="1"/>
  <c r="D25" i="1"/>
  <c r="M24" i="1"/>
  <c r="D24" i="1"/>
  <c r="M23" i="1"/>
  <c r="L117" i="1"/>
  <c r="D23" i="1"/>
  <c r="M22" i="1"/>
  <c r="I117" i="1"/>
  <c r="D22" i="1"/>
  <c r="M21" i="1"/>
  <c r="D21" i="1"/>
  <c r="M20" i="1"/>
  <c r="K117" i="1"/>
  <c r="D20" i="1"/>
  <c r="M19" i="1"/>
  <c r="D19" i="1"/>
  <c r="M18" i="1"/>
  <c r="D18" i="1"/>
  <c r="M17" i="1"/>
  <c r="D17" i="1"/>
  <c r="M16" i="1"/>
  <c r="D16" i="1"/>
  <c r="M15" i="1"/>
  <c r="D15" i="1"/>
  <c r="M14" i="1"/>
  <c r="D14" i="1"/>
  <c r="Q13" i="1"/>
  <c r="M13" i="1"/>
  <c r="D13" i="1"/>
  <c r="M12" i="1"/>
  <c r="D12" i="1"/>
  <c r="M11" i="1"/>
  <c r="D11" i="1"/>
  <c r="M10" i="1"/>
  <c r="D10" i="1"/>
  <c r="T29" i="1" l="1"/>
  <c r="T33" i="1"/>
  <c r="T39" i="1"/>
  <c r="T41" i="1"/>
  <c r="T43" i="1"/>
  <c r="T45" i="1"/>
  <c r="T47" i="1"/>
  <c r="T49" i="1"/>
  <c r="T51" i="1"/>
  <c r="T35" i="1"/>
  <c r="T20" i="1"/>
  <c r="T91" i="1"/>
  <c r="T112" i="1"/>
  <c r="T116" i="1"/>
  <c r="T98" i="1"/>
  <c r="T110" i="1"/>
  <c r="T11" i="1"/>
  <c r="T17" i="1"/>
  <c r="T57" i="1"/>
  <c r="T61" i="1"/>
  <c r="T67" i="1"/>
  <c r="T71" i="1"/>
  <c r="T86" i="1"/>
  <c r="T23" i="1"/>
  <c r="T36" i="1"/>
  <c r="T38" i="1"/>
  <c r="T40" i="1"/>
  <c r="T42" i="1"/>
  <c r="T44" i="1"/>
  <c r="T46" i="1"/>
  <c r="T48" i="1"/>
  <c r="T50" i="1"/>
  <c r="T52" i="1"/>
  <c r="T96" i="1"/>
  <c r="T16" i="1"/>
  <c r="T18" i="1"/>
  <c r="T22" i="1"/>
  <c r="T25" i="1"/>
  <c r="T54" i="1"/>
  <c r="T56" i="1"/>
  <c r="T58" i="1"/>
  <c r="T60" i="1"/>
  <c r="T62" i="1"/>
  <c r="T64" i="1"/>
  <c r="T66" i="1"/>
  <c r="T68" i="1"/>
  <c r="T70" i="1"/>
  <c r="T72" i="1"/>
  <c r="T81" i="1"/>
  <c r="T85" i="1"/>
  <c r="T87" i="1"/>
  <c r="T95" i="1"/>
  <c r="T100" i="1"/>
  <c r="T104" i="1"/>
  <c r="T107" i="1"/>
  <c r="T15" i="1"/>
  <c r="T55" i="1"/>
  <c r="T63" i="1"/>
  <c r="T69" i="1"/>
  <c r="T88" i="1"/>
  <c r="T19" i="1"/>
  <c r="T59" i="1"/>
  <c r="T65" i="1"/>
  <c r="T73" i="1"/>
  <c r="T84" i="1"/>
  <c r="T26" i="1"/>
  <c r="T111" i="1"/>
  <c r="T109" i="1"/>
  <c r="T108" i="1"/>
  <c r="T106" i="1"/>
  <c r="T105" i="1"/>
  <c r="T103" i="1"/>
  <c r="T102" i="1"/>
  <c r="T101" i="1"/>
  <c r="T99" i="1"/>
  <c r="T97" i="1"/>
  <c r="T94" i="1"/>
  <c r="T93" i="1"/>
  <c r="T92" i="1"/>
  <c r="T90" i="1"/>
  <c r="T83" i="1"/>
  <c r="T79" i="1"/>
  <c r="T78" i="1"/>
  <c r="T53" i="1"/>
  <c r="T37" i="1"/>
  <c r="T34" i="1"/>
  <c r="T32" i="1"/>
  <c r="T31" i="1"/>
  <c r="T30" i="1"/>
  <c r="T27" i="1"/>
  <c r="T24" i="1"/>
  <c r="T77" i="1"/>
  <c r="T80" i="1"/>
  <c r="T89" i="1"/>
  <c r="T82" i="1"/>
  <c r="T28" i="1"/>
  <c r="T21" i="1"/>
  <c r="T14" i="1"/>
  <c r="T13" i="1"/>
  <c r="T12" i="1"/>
  <c r="T10" i="1"/>
  <c r="Q117" i="1"/>
  <c r="J117" i="1"/>
  <c r="D117" i="1"/>
  <c r="M117" i="1"/>
  <c r="T117" i="1" l="1"/>
</calcChain>
</file>

<file path=xl/sharedStrings.xml><?xml version="1.0" encoding="utf-8"?>
<sst xmlns="http://schemas.openxmlformats.org/spreadsheetml/2006/main" count="136" uniqueCount="131">
  <si>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</si>
  <si>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</si>
  <si>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</si>
  <si>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</si>
  <si>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</si>
  <si>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</si>
  <si>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</si>
  <si>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</si>
  <si>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</si>
  <si>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</si>
  <si>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</si>
  <si>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</si>
  <si>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</si>
  <si>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</si>
  <si>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</si>
  <si>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</si>
  <si>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</si>
  <si>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</si>
  <si>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</si>
  <si>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</si>
  <si>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</si>
  <si>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</si>
  <si>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</si>
  <si>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</si>
  <si>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</si>
  <si>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</si>
  <si>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</si>
  <si>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</si>
  <si>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</si>
  <si>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</si>
  <si>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</si>
  <si>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</si>
  <si>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</si>
  <si>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</si>
  <si>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</si>
  <si>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</si>
  <si>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</si>
  <si>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</si>
  <si>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</si>
  <si>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</si>
  <si>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</si>
  <si>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</si>
  <si>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</si>
  <si>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</si>
  <si>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</si>
  <si>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</si>
  <si>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</si>
  <si>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</si>
  <si>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</si>
  <si>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</si>
  <si>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</si>
  <si>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</si>
  <si>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</si>
  <si>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</si>
  <si>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</si>
  <si>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</si>
  <si>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</si>
  <si>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</si>
  <si>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</si>
  <si>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</si>
  <si>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</si>
  <si>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</si>
  <si>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</si>
  <si>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</si>
  <si>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</si>
  <si>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</si>
  <si>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</si>
  <si>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</si>
  <si>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</si>
  <si>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</si>
  <si>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</si>
  <si>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</si>
  <si>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</si>
  <si>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</si>
  <si>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</si>
  <si>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</si>
  <si>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</si>
  <si>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</si>
  <si>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</si>
  <si>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 xml:space="preserve"> ООО "Афина"</t>
  </si>
  <si>
    <t>ООО "Белый клен"</t>
  </si>
  <si>
    <t>ООО "ГрандСтрой"</t>
  </si>
  <si>
    <t>ООО "Стоматология ДФ"</t>
  </si>
  <si>
    <t>ООО "Хабаровский центр глазной хирургии"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</si>
  <si>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</si>
  <si>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</si>
  <si>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</si>
  <si>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</si>
  <si>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</si>
  <si>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</si>
  <si>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</si>
  <si>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</si>
  <si>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</si>
  <si>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</si>
  <si>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</si>
  <si>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</si>
  <si>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</si>
  <si>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</si>
  <si>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</si>
  <si>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</si>
  <si>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</si>
  <si>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</si>
  <si>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</si>
  <si>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</si>
  <si>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</si>
  <si>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</si>
  <si>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</si>
  <si>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</si>
  <si>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</si>
  <si>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</si>
  <si>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</si>
  <si>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</si>
  <si>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</si>
  <si>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</si>
  <si>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</si>
  <si>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</si>
  <si>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</si>
  <si>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</si>
  <si>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</si>
  <si>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</si>
  <si>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</si>
  <si>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ООО "Альтернатива" г.Комсомольск</t>
  </si>
  <si>
    <t>ИП Шамгунова Е.Н.</t>
  </si>
  <si>
    <t>ООО Атлантис
 г.Комсомольск</t>
  </si>
  <si>
    <t>ООО "Дент-Арт-Восток"</t>
  </si>
  <si>
    <t>ООО НОТ</t>
  </si>
  <si>
    <t>ООО "Атлантисс"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</si>
  <si>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2019 год</t>
  </si>
  <si>
    <t>Хабаровский филиал ФГАУ "НМИЦ "МНТК "Микрохирургия глаза" им. акад. С.Н. Федорова" МЗ РФ</t>
  </si>
  <si>
    <t>ООО "Медицинский центр "Здравница ДВ"</t>
  </si>
  <si>
    <t>Приложение № 7
 к Решению Комиссии по разработке ТП ОМС 
от 30.04.2019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</si>
</sst>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7" fillId="0" borderId="0"/>
    <xf numFmtId="164" fontId="10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164" fontId="4" fillId="0" borderId="0" xfId="2" applyNumberFormat="1" applyFont="1" applyFill="1" applyAlignment="1">
      <alignment wrapText="1"/>
    </xf>
    <xf numFmtId="4" fontId="4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0" xfId="2" applyFont="1" applyFill="1"/>
    <xf numFmtId="0" fontId="4" fillId="0" borderId="0" xfId="2" applyFont="1" applyFill="1" applyAlignment="1">
      <alignment horizontal="right"/>
    </xf>
    <xf numFmtId="0" fontId="4" fillId="0" borderId="0" xfId="2" applyFont="1" applyFill="1" applyAlignment="1">
      <alignment horizontal="center"/>
    </xf>
    <xf numFmtId="0" fontId="4" fillId="0" borderId="11" xfId="3" applyFont="1" applyFill="1" applyBorder="1" applyAlignment="1">
      <alignment horizontal="center" vertical="center" wrapText="1"/>
    </xf>
    <xf numFmtId="0" fontId="4" fillId="0" borderId="1" xfId="2" applyFont="1" applyFill="1" applyBorder="1"/>
    <xf numFmtId="0" fontId="4" fillId="0" borderId="1" xfId="3" applyFont="1" applyFill="1" applyBorder="1" applyAlignment="1">
      <alignment wrapText="1"/>
    </xf>
    <xf numFmtId="164" fontId="4" fillId="0" borderId="1" xfId="1" applyNumberFormat="1" applyFont="1" applyFill="1" applyBorder="1"/>
    <xf numFmtId="164" fontId="9" fillId="0" borderId="1" xfId="1" applyNumberFormat="1" applyFont="1" applyFill="1" applyBorder="1"/>
    <xf numFmtId="0" fontId="4" fillId="0" borderId="1" xfId="3" applyFont="1" applyFill="1" applyBorder="1" applyAlignment="1">
      <alignment horizontal="left" wrapText="1"/>
    </xf>
    <xf numFmtId="165" fontId="4" fillId="0" borderId="1" xfId="1" applyNumberFormat="1" applyFont="1" applyFill="1" applyBorder="1"/>
    <xf numFmtId="0" fontId="4" fillId="0" borderId="1" xfId="2" applyFont="1" applyFill="1" applyBorder="1" applyAlignment="1">
      <alignment horizontal="left" wrapText="1"/>
    </xf>
    <xf numFmtId="164" fontId="4" fillId="0" borderId="1" xfId="4" applyNumberFormat="1" applyFont="1" applyFill="1" applyBorder="1"/>
    <xf numFmtId="0" fontId="9" fillId="0" borderId="1" xfId="2" applyFont="1" applyFill="1" applyBorder="1"/>
    <xf numFmtId="0" fontId="9" fillId="0" borderId="1" xfId="3" applyFont="1" applyFill="1" applyBorder="1" applyAlignment="1">
      <alignment wrapText="1"/>
    </xf>
    <xf numFmtId="0" fontId="9" fillId="0" borderId="0" xfId="2" applyFont="1" applyFill="1"/>
    <xf numFmtId="164" fontId="4" fillId="0" borderId="0" xfId="2" applyNumberFormat="1" applyFont="1" applyFill="1"/>
    <xf numFmtId="164" fontId="4" fillId="0" borderId="0" xfId="1" applyFont="1" applyFill="1"/>
    <xf numFmtId="0" fontId="14" fillId="0" borderId="0" xfId="2" applyFont="1" applyFill="1" applyAlignment="1">
      <alignment wrapText="1"/>
    </xf>
    <xf numFmtId="0" fontId="4" fillId="0" borderId="1" xfId="3" applyNumberFormat="1" applyFont="1" applyFill="1" applyBorder="1" applyAlignment="1">
      <alignment horizontal="right" wrapText="1"/>
    </xf>
    <xf numFmtId="0" fontId="4" fillId="0" borderId="1" xfId="3" applyNumberFormat="1" applyFont="1" applyFill="1" applyBorder="1" applyAlignment="1">
      <alignment horizontal="right" vertical="justify" wrapText="1"/>
    </xf>
    <xf numFmtId="0" fontId="11" fillId="0" borderId="1" xfId="0" applyNumberFormat="1" applyFont="1" applyFill="1" applyBorder="1" applyAlignment="1">
      <alignment horizontal="right"/>
    </xf>
    <xf numFmtId="0" fontId="4" fillId="0" borderId="1" xfId="3" applyFont="1" applyFill="1" applyBorder="1" applyAlignment="1">
      <alignment vertical="justify" wrapText="1"/>
    </xf>
    <xf numFmtId="43" fontId="4" fillId="0" borderId="0" xfId="2" applyNumberFormat="1" applyFont="1" applyFill="1"/>
    <xf numFmtId="2" fontId="4" fillId="0" borderId="0" xfId="2" applyNumberFormat="1" applyFont="1" applyFill="1"/>
    <xf numFmtId="4" fontId="4" fillId="0" borderId="0" xfId="2" applyNumberFormat="1" applyFont="1" applyFill="1"/>
    <xf numFmtId="0" fontId="4" fillId="0" borderId="2" xfId="3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4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</cellXfs>
  <cellStyles count="44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2" xfId="43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tabSelected="1" zoomScale="80" zoomScaleNormal="80" zoomScaleSheetLayoutView="70" workbookViewId="0">
      <pane xSplit="3" ySplit="9" topLeftCell="D55" activePane="bottomRight" state="frozen"/>
      <selection pane="topRight" activeCell="D1" sqref="D1"/>
      <selection pane="bottomLeft" activeCell="A10" sqref="A10"/>
      <selection pane="bottomRight" sqref="A1:XFD1048576"/>
    </sheetView>
  </sheetViews>
  <sheetFormatPr defaultColWidth="8.25" defaultRowHeight="15.75" x14ac:dyDescent="0.25"/>
  <cols>
    <col min="1" max="1" width="4.75" style="6" customWidth="1"/>
    <col min="2" max="2" width="40.125" style="1" customWidth="1"/>
    <col min="3" max="3" width="7.375" style="1" hidden="1" customWidth="1"/>
    <col min="4" max="4" width="20.125" style="6" customWidth="1"/>
    <col min="5" max="5" width="23" style="6" hidden="1" customWidth="1"/>
    <col min="6" max="6" width="22.375" style="6" hidden="1" customWidth="1"/>
    <col min="7" max="7" width="19.875" style="6" customWidth="1"/>
    <col min="8" max="8" width="20.625" style="6" hidden="1" customWidth="1"/>
    <col min="9" max="9" width="20.5" style="6" hidden="1" customWidth="1"/>
    <col min="10" max="10" width="18.875" style="6" hidden="1" customWidth="1"/>
    <col min="11" max="11" width="21.125" style="6" hidden="1" customWidth="1"/>
    <col min="12" max="12" width="18.625" style="6" hidden="1" customWidth="1"/>
    <col min="13" max="13" width="20.25" style="6" customWidth="1"/>
    <col min="14" max="14" width="19.5" style="6" customWidth="1"/>
    <col min="15" max="15" width="21" style="6" customWidth="1"/>
    <col min="16" max="16" width="17.125" style="6" customWidth="1"/>
    <col min="17" max="17" width="18.75" style="6" customWidth="1"/>
    <col min="18" max="18" width="19.125" style="6" hidden="1" customWidth="1"/>
    <col min="19" max="19" width="17" style="6" hidden="1" customWidth="1"/>
    <col min="20" max="20" width="20.625" style="6" customWidth="1"/>
    <col min="21" max="21" width="21.625" style="6" customWidth="1"/>
    <col min="22" max="16384" width="8.25" style="6"/>
  </cols>
  <sheetData>
    <row r="1" spans="1:21" s="1" customFormat="1" ht="15.6" customHeight="1" x14ac:dyDescent="0.25">
      <c r="E1" s="2"/>
      <c r="F1" s="2"/>
      <c r="Q1" s="42" t="s">
        <v>130</v>
      </c>
      <c r="R1" s="42"/>
      <c r="S1" s="42"/>
      <c r="T1" s="42"/>
    </row>
    <row r="2" spans="1:21" s="1" customFormat="1" ht="33.6" customHeight="1" x14ac:dyDescent="0.25">
      <c r="E2" s="2"/>
      <c r="F2" s="2"/>
      <c r="G2" s="3"/>
      <c r="H2" s="3"/>
      <c r="I2" s="3"/>
      <c r="Q2" s="42"/>
      <c r="R2" s="42"/>
      <c r="S2" s="42"/>
      <c r="T2" s="42"/>
    </row>
    <row r="3" spans="1:21" s="1" customFormat="1" ht="10.5" hidden="1" customHeight="1" x14ac:dyDescent="0.25">
      <c r="E3" s="2"/>
      <c r="F3" s="2"/>
      <c r="H3" s="4"/>
      <c r="J3" s="4"/>
      <c r="S3" s="5"/>
      <c r="T3" s="5"/>
    </row>
    <row r="4" spans="1:21" ht="38.25" customHeight="1" x14ac:dyDescent="0.25">
      <c r="B4" s="34" t="s">
        <v>127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3"/>
      <c r="S4" s="23"/>
      <c r="T4" s="23"/>
    </row>
    <row r="5" spans="1:21" x14ac:dyDescent="0.25">
      <c r="T5" s="7" t="s">
        <v>0</v>
      </c>
    </row>
    <row r="6" spans="1:21" s="8" customFormat="1" ht="35.25" customHeight="1" x14ac:dyDescent="0.25">
      <c r="A6" s="35" t="s">
        <v>1</v>
      </c>
      <c r="B6" s="43" t="s">
        <v>2</v>
      </c>
      <c r="C6" s="43" t="s">
        <v>3</v>
      </c>
      <c r="D6" s="45" t="s">
        <v>4</v>
      </c>
      <c r="E6" s="46"/>
      <c r="F6" s="47"/>
      <c r="G6" s="45" t="s">
        <v>5</v>
      </c>
      <c r="H6" s="46"/>
      <c r="I6" s="46"/>
      <c r="J6" s="46"/>
      <c r="K6" s="46"/>
      <c r="L6" s="47"/>
      <c r="M6" s="45" t="s">
        <v>6</v>
      </c>
      <c r="N6" s="46"/>
      <c r="O6" s="47"/>
      <c r="P6" s="31" t="s">
        <v>7</v>
      </c>
      <c r="Q6" s="39" t="s">
        <v>8</v>
      </c>
      <c r="R6" s="49"/>
      <c r="S6" s="50"/>
      <c r="T6" s="51" t="s">
        <v>9</v>
      </c>
    </row>
    <row r="7" spans="1:21" s="8" customFormat="1" ht="26.25" customHeight="1" x14ac:dyDescent="0.25">
      <c r="A7" s="31"/>
      <c r="B7" s="44"/>
      <c r="C7" s="44"/>
      <c r="D7" s="39" t="s">
        <v>10</v>
      </c>
      <c r="E7" s="31" t="s">
        <v>11</v>
      </c>
      <c r="F7" s="31" t="s">
        <v>12</v>
      </c>
      <c r="G7" s="39" t="s">
        <v>10</v>
      </c>
      <c r="H7" s="35" t="s">
        <v>13</v>
      </c>
      <c r="I7" s="35" t="s">
        <v>14</v>
      </c>
      <c r="J7" s="35" t="s">
        <v>15</v>
      </c>
      <c r="K7" s="35" t="s">
        <v>16</v>
      </c>
      <c r="L7" s="35" t="s">
        <v>17</v>
      </c>
      <c r="M7" s="35" t="s">
        <v>10</v>
      </c>
      <c r="N7" s="35" t="s">
        <v>18</v>
      </c>
      <c r="O7" s="37" t="s">
        <v>19</v>
      </c>
      <c r="P7" s="48"/>
      <c r="Q7" s="39" t="s">
        <v>10</v>
      </c>
      <c r="R7" s="31" t="s">
        <v>20</v>
      </c>
      <c r="S7" s="31" t="s">
        <v>21</v>
      </c>
      <c r="T7" s="52"/>
    </row>
    <row r="8" spans="1:21" s="8" customFormat="1" ht="19.5" customHeight="1" x14ac:dyDescent="0.25">
      <c r="A8" s="31"/>
      <c r="B8" s="44"/>
      <c r="C8" s="32"/>
      <c r="D8" s="40"/>
      <c r="E8" s="48"/>
      <c r="F8" s="48"/>
      <c r="G8" s="40"/>
      <c r="H8" s="36"/>
      <c r="I8" s="36"/>
      <c r="J8" s="36"/>
      <c r="K8" s="36"/>
      <c r="L8" s="36"/>
      <c r="M8" s="36"/>
      <c r="N8" s="36"/>
      <c r="O8" s="38"/>
      <c r="P8" s="48"/>
      <c r="Q8" s="40"/>
      <c r="R8" s="32"/>
      <c r="S8" s="32"/>
      <c r="T8" s="52"/>
    </row>
    <row r="9" spans="1:21" s="8" customFormat="1" ht="11.25" customHeight="1" x14ac:dyDescent="0.25">
      <c r="A9" s="9"/>
      <c r="B9" s="33"/>
      <c r="C9" s="33"/>
      <c r="D9" s="41"/>
      <c r="E9" s="53"/>
      <c r="F9" s="53"/>
      <c r="G9" s="41"/>
      <c r="H9" s="36"/>
      <c r="I9" s="36"/>
      <c r="J9" s="36"/>
      <c r="K9" s="36"/>
      <c r="L9" s="36"/>
      <c r="M9" s="36"/>
      <c r="N9" s="36"/>
      <c r="O9" s="38"/>
      <c r="P9" s="33"/>
      <c r="Q9" s="41"/>
      <c r="R9" s="33"/>
      <c r="S9" s="33"/>
      <c r="T9" s="33"/>
    </row>
    <row r="10" spans="1:21" ht="31.5" x14ac:dyDescent="0.25">
      <c r="A10" s="10">
        <v>1</v>
      </c>
      <c r="B10" s="11" t="s">
        <v>22</v>
      </c>
      <c r="C10" s="24">
        <v>352001</v>
      </c>
      <c r="D10" s="12">
        <f t="shared" ref="D10:D69" si="0">E10+F10</f>
        <v>1096189553.0008502</v>
      </c>
      <c r="E10" s="12">
        <v>883596446.78340006</v>
      </c>
      <c r="F10" s="12">
        <v>212593106.21745005</v>
      </c>
      <c r="G10" s="12">
        <f>SUM(H10:L10)</f>
        <v>88005726.650000006</v>
      </c>
      <c r="H10" s="12"/>
      <c r="I10" s="12"/>
      <c r="J10" s="12"/>
      <c r="K10" s="12">
        <v>55544279.710000008</v>
      </c>
      <c r="L10" s="12">
        <v>32461446.940000001</v>
      </c>
      <c r="M10" s="12">
        <f>N10+O10</f>
        <v>98883846.879999995</v>
      </c>
      <c r="N10" s="12">
        <v>39676495.040000007</v>
      </c>
      <c r="O10" s="12">
        <v>59207351.839999996</v>
      </c>
      <c r="P10" s="12">
        <v>210764849.40000001</v>
      </c>
      <c r="Q10" s="12"/>
      <c r="R10" s="12"/>
      <c r="S10" s="12"/>
      <c r="T10" s="13">
        <f t="shared" ref="T10:T73" si="1">Q10+M10+G10+D10+P10</f>
        <v>1493843975.9308503</v>
      </c>
    </row>
    <row r="11" spans="1:21" ht="31.5" x14ac:dyDescent="0.25">
      <c r="A11" s="10">
        <v>2</v>
      </c>
      <c r="B11" s="11" t="s">
        <v>23</v>
      </c>
      <c r="C11" s="24">
        <v>310001</v>
      </c>
      <c r="D11" s="12">
        <f t="shared" si="0"/>
        <v>1379533108.0351</v>
      </c>
      <c r="E11" s="12">
        <v>1051239048.9705999</v>
      </c>
      <c r="F11" s="12">
        <v>328294059.06449997</v>
      </c>
      <c r="G11" s="12">
        <f t="shared" ref="G11:G70" si="2">SUM(H11:L11)</f>
        <v>61674496.399999999</v>
      </c>
      <c r="H11" s="12"/>
      <c r="I11" s="12"/>
      <c r="J11" s="12"/>
      <c r="K11" s="12">
        <v>51508280</v>
      </c>
      <c r="L11" s="12">
        <v>10166216.4</v>
      </c>
      <c r="M11" s="12">
        <f t="shared" ref="M11:M70" si="3">N11+O11</f>
        <v>6184913.2799999993</v>
      </c>
      <c r="N11" s="12">
        <v>6184913.2799999993</v>
      </c>
      <c r="O11" s="12"/>
      <c r="P11" s="12"/>
      <c r="Q11" s="12"/>
      <c r="R11" s="12"/>
      <c r="S11" s="12"/>
      <c r="T11" s="13">
        <f t="shared" si="1"/>
        <v>1447392517.7151</v>
      </c>
      <c r="U11" s="28"/>
    </row>
    <row r="12" spans="1:21" x14ac:dyDescent="0.25">
      <c r="A12" s="10">
        <v>3</v>
      </c>
      <c r="B12" s="11" t="s">
        <v>24</v>
      </c>
      <c r="C12" s="24">
        <v>252002</v>
      </c>
      <c r="D12" s="12">
        <f t="shared" si="0"/>
        <v>654210769.78863323</v>
      </c>
      <c r="E12" s="12">
        <v>628987896.92013323</v>
      </c>
      <c r="F12" s="12">
        <v>25222872.868499998</v>
      </c>
      <c r="G12" s="12">
        <f t="shared" si="2"/>
        <v>81213290.299999997</v>
      </c>
      <c r="H12" s="12"/>
      <c r="I12" s="12"/>
      <c r="J12" s="12"/>
      <c r="K12" s="12">
        <v>39256993.549999997</v>
      </c>
      <c r="L12" s="12">
        <v>41956296.75</v>
      </c>
      <c r="M12" s="12">
        <f t="shared" si="3"/>
        <v>124433239.83999996</v>
      </c>
      <c r="N12" s="12">
        <v>108774105.43999997</v>
      </c>
      <c r="O12" s="12">
        <v>15659134.399999997</v>
      </c>
      <c r="P12" s="12">
        <v>1869405.25</v>
      </c>
      <c r="Q12" s="12"/>
      <c r="R12" s="12"/>
      <c r="S12" s="12"/>
      <c r="T12" s="13">
        <f t="shared" si="1"/>
        <v>861726705.17863321</v>
      </c>
    </row>
    <row r="13" spans="1:21" ht="31.5" x14ac:dyDescent="0.25">
      <c r="A13" s="10">
        <v>4</v>
      </c>
      <c r="B13" s="11" t="s">
        <v>25</v>
      </c>
      <c r="C13" s="24">
        <v>252001</v>
      </c>
      <c r="D13" s="12">
        <f t="shared" si="0"/>
        <v>462189663.30660009</v>
      </c>
      <c r="E13" s="12">
        <v>450531943.46860009</v>
      </c>
      <c r="F13" s="12">
        <v>11657719.838</v>
      </c>
      <c r="G13" s="12">
        <f t="shared" si="2"/>
        <v>96945057.799999997</v>
      </c>
      <c r="H13" s="12"/>
      <c r="I13" s="12"/>
      <c r="J13" s="12"/>
      <c r="K13" s="12">
        <v>88549846</v>
      </c>
      <c r="L13" s="12">
        <v>8395211.8000000007</v>
      </c>
      <c r="M13" s="12">
        <f t="shared" si="3"/>
        <v>74457073.599999994</v>
      </c>
      <c r="N13" s="12">
        <v>67110170.399999991</v>
      </c>
      <c r="O13" s="12">
        <v>7346903.2000000002</v>
      </c>
      <c r="P13" s="12"/>
      <c r="Q13" s="12">
        <f>SUM(R13:S13)</f>
        <v>51363.900000000023</v>
      </c>
      <c r="R13" s="12"/>
      <c r="S13" s="12">
        <v>51363.900000000023</v>
      </c>
      <c r="T13" s="13">
        <f t="shared" si="1"/>
        <v>633643158.60660005</v>
      </c>
    </row>
    <row r="14" spans="1:21" ht="31.5" x14ac:dyDescent="0.25">
      <c r="A14" s="10">
        <v>5</v>
      </c>
      <c r="B14" s="14" t="s">
        <v>26</v>
      </c>
      <c r="C14" s="24">
        <v>351001</v>
      </c>
      <c r="D14" s="12">
        <f t="shared" si="0"/>
        <v>659972207.57220006</v>
      </c>
      <c r="E14" s="12">
        <v>645596194.21220005</v>
      </c>
      <c r="F14" s="12">
        <v>14376013.359999999</v>
      </c>
      <c r="G14" s="12">
        <f t="shared" si="2"/>
        <v>234592871.5</v>
      </c>
      <c r="H14" s="12"/>
      <c r="I14" s="12"/>
      <c r="J14" s="12"/>
      <c r="K14" s="12">
        <v>29557500</v>
      </c>
      <c r="L14" s="12">
        <v>205035371.5</v>
      </c>
      <c r="M14" s="12">
        <f t="shared" si="3"/>
        <v>108239957.28</v>
      </c>
      <c r="N14" s="12">
        <v>23432485.440000001</v>
      </c>
      <c r="O14" s="12">
        <v>84807471.840000004</v>
      </c>
      <c r="P14" s="12"/>
      <c r="Q14" s="12"/>
      <c r="R14" s="12"/>
      <c r="S14" s="12"/>
      <c r="T14" s="13">
        <f t="shared" si="1"/>
        <v>1002805036.3522</v>
      </c>
    </row>
    <row r="15" spans="1:21" ht="31.5" x14ac:dyDescent="0.25">
      <c r="A15" s="10">
        <v>6</v>
      </c>
      <c r="B15" s="14" t="s">
        <v>27</v>
      </c>
      <c r="C15" s="24">
        <v>301001</v>
      </c>
      <c r="D15" s="12">
        <f t="shared" si="0"/>
        <v>0</v>
      </c>
      <c r="E15" s="12"/>
      <c r="F15" s="12"/>
      <c r="G15" s="12">
        <f>SUM(H15:L15)</f>
        <v>279026855.00999999</v>
      </c>
      <c r="H15" s="12"/>
      <c r="I15" s="12"/>
      <c r="J15" s="12"/>
      <c r="K15" s="12">
        <f>127762616.1-4109821.33</f>
        <v>123652794.77</v>
      </c>
      <c r="L15" s="12">
        <f>151264271.32+4109788.92</f>
        <v>155374060.23999998</v>
      </c>
      <c r="M15" s="12">
        <f t="shared" si="3"/>
        <v>57399992.832000002</v>
      </c>
      <c r="N15" s="12"/>
      <c r="O15" s="12">
        <v>57399992.832000002</v>
      </c>
      <c r="P15" s="12"/>
      <c r="Q15" s="12"/>
      <c r="R15" s="12"/>
      <c r="S15" s="12"/>
      <c r="T15" s="13">
        <f t="shared" si="1"/>
        <v>336426847.84200001</v>
      </c>
      <c r="U15" s="22"/>
    </row>
    <row r="16" spans="1:21" ht="47.25" x14ac:dyDescent="0.25">
      <c r="A16" s="10">
        <v>7</v>
      </c>
      <c r="B16" s="14" t="s">
        <v>28</v>
      </c>
      <c r="C16" s="24">
        <v>301003</v>
      </c>
      <c r="D16" s="12">
        <f t="shared" si="0"/>
        <v>0</v>
      </c>
      <c r="E16" s="12"/>
      <c r="F16" s="12"/>
      <c r="G16" s="12">
        <f t="shared" si="2"/>
        <v>90037919</v>
      </c>
      <c r="H16" s="12"/>
      <c r="I16" s="12"/>
      <c r="J16" s="12"/>
      <c r="K16" s="12">
        <v>90037919</v>
      </c>
      <c r="L16" s="12"/>
      <c r="M16" s="12">
        <f t="shared" si="3"/>
        <v>68399545.75999999</v>
      </c>
      <c r="N16" s="12"/>
      <c r="O16" s="12">
        <v>68399545.75999999</v>
      </c>
      <c r="P16" s="12"/>
      <c r="Q16" s="12"/>
      <c r="R16" s="12"/>
      <c r="S16" s="12"/>
      <c r="T16" s="13">
        <f t="shared" si="1"/>
        <v>158437464.75999999</v>
      </c>
    </row>
    <row r="17" spans="1:21" x14ac:dyDescent="0.25">
      <c r="A17" s="10">
        <v>8</v>
      </c>
      <c r="B17" s="14" t="s">
        <v>29</v>
      </c>
      <c r="C17" s="24">
        <v>307003</v>
      </c>
      <c r="D17" s="12">
        <f t="shared" si="0"/>
        <v>0</v>
      </c>
      <c r="E17" s="12"/>
      <c r="F17" s="12"/>
      <c r="G17" s="12">
        <f t="shared" si="2"/>
        <v>59530567.5</v>
      </c>
      <c r="H17" s="12"/>
      <c r="I17" s="12"/>
      <c r="J17" s="12"/>
      <c r="K17" s="12">
        <v>59530567.5</v>
      </c>
      <c r="L17" s="12"/>
      <c r="M17" s="12">
        <f t="shared" si="3"/>
        <v>0</v>
      </c>
      <c r="N17" s="12"/>
      <c r="O17" s="12"/>
      <c r="P17" s="12"/>
      <c r="Q17" s="12"/>
      <c r="R17" s="12"/>
      <c r="S17" s="12"/>
      <c r="T17" s="13">
        <f t="shared" si="1"/>
        <v>59530567.5</v>
      </c>
    </row>
    <row r="18" spans="1:21" ht="31.5" x14ac:dyDescent="0.25">
      <c r="A18" s="10">
        <v>9</v>
      </c>
      <c r="B18" s="14" t="s">
        <v>30</v>
      </c>
      <c r="C18" s="24">
        <v>307002</v>
      </c>
      <c r="D18" s="12">
        <f t="shared" si="0"/>
        <v>0</v>
      </c>
      <c r="E18" s="12"/>
      <c r="F18" s="12"/>
      <c r="G18" s="12">
        <f t="shared" si="2"/>
        <v>66214249.200000003</v>
      </c>
      <c r="H18" s="12"/>
      <c r="I18" s="12"/>
      <c r="J18" s="12"/>
      <c r="K18" s="12">
        <v>66214249.200000003</v>
      </c>
      <c r="L18" s="12"/>
      <c r="M18" s="12">
        <f t="shared" si="3"/>
        <v>0</v>
      </c>
      <c r="N18" s="12"/>
      <c r="O18" s="12"/>
      <c r="P18" s="12"/>
      <c r="Q18" s="12"/>
      <c r="R18" s="12"/>
      <c r="S18" s="12"/>
      <c r="T18" s="13">
        <f t="shared" si="1"/>
        <v>66214249.200000003</v>
      </c>
    </row>
    <row r="19" spans="1:21" ht="47.25" x14ac:dyDescent="0.25">
      <c r="A19" s="10">
        <v>10</v>
      </c>
      <c r="B19" s="11" t="s">
        <v>31</v>
      </c>
      <c r="C19" s="24">
        <v>352002</v>
      </c>
      <c r="D19" s="12">
        <f t="shared" si="0"/>
        <v>0</v>
      </c>
      <c r="E19" s="12"/>
      <c r="F19" s="12"/>
      <c r="G19" s="12">
        <f t="shared" si="2"/>
        <v>7588413</v>
      </c>
      <c r="H19" s="12"/>
      <c r="I19" s="12"/>
      <c r="J19" s="12"/>
      <c r="K19" s="12"/>
      <c r="L19" s="12">
        <v>7588413</v>
      </c>
      <c r="M19" s="12">
        <f t="shared" si="3"/>
        <v>16122870.399999999</v>
      </c>
      <c r="N19" s="12"/>
      <c r="O19" s="12">
        <v>16122870.399999999</v>
      </c>
      <c r="P19" s="12"/>
      <c r="Q19" s="12"/>
      <c r="R19" s="12"/>
      <c r="S19" s="12"/>
      <c r="T19" s="13">
        <f t="shared" si="1"/>
        <v>23711283.399999999</v>
      </c>
    </row>
    <row r="20" spans="1:21" ht="31.5" x14ac:dyDescent="0.25">
      <c r="A20" s="10">
        <v>11</v>
      </c>
      <c r="B20" s="11" t="s">
        <v>32</v>
      </c>
      <c r="C20" s="24">
        <v>351002</v>
      </c>
      <c r="D20" s="12">
        <f t="shared" si="0"/>
        <v>84046905.367499992</v>
      </c>
      <c r="E20" s="12">
        <v>75505609.409999996</v>
      </c>
      <c r="F20" s="12">
        <v>8541295.9574999996</v>
      </c>
      <c r="G20" s="12">
        <f t="shared" si="2"/>
        <v>47910100</v>
      </c>
      <c r="H20" s="12"/>
      <c r="I20" s="12"/>
      <c r="J20" s="12"/>
      <c r="K20" s="12">
        <v>47910100</v>
      </c>
      <c r="L20" s="12"/>
      <c r="M20" s="12">
        <f t="shared" si="3"/>
        <v>40620320.832000002</v>
      </c>
      <c r="N20" s="12">
        <v>17489472</v>
      </c>
      <c r="O20" s="12">
        <v>23130848.831999999</v>
      </c>
      <c r="P20" s="12"/>
      <c r="Q20" s="12"/>
      <c r="R20" s="12"/>
      <c r="S20" s="12"/>
      <c r="T20" s="13">
        <f t="shared" si="1"/>
        <v>172577326.19949999</v>
      </c>
    </row>
    <row r="21" spans="1:21" ht="47.25" x14ac:dyDescent="0.25">
      <c r="A21" s="10">
        <v>12</v>
      </c>
      <c r="B21" s="11" t="s">
        <v>128</v>
      </c>
      <c r="C21" s="24">
        <v>353001</v>
      </c>
      <c r="D21" s="12">
        <f t="shared" si="0"/>
        <v>282583875.2816</v>
      </c>
      <c r="E21" s="12">
        <v>258431156.17199999</v>
      </c>
      <c r="F21" s="12">
        <v>24152719.1096</v>
      </c>
      <c r="G21" s="12">
        <f t="shared" si="2"/>
        <v>4709134.2</v>
      </c>
      <c r="H21" s="12"/>
      <c r="I21" s="12"/>
      <c r="J21" s="12"/>
      <c r="K21" s="12">
        <v>591150</v>
      </c>
      <c r="L21" s="12">
        <v>4117984.2</v>
      </c>
      <c r="M21" s="12">
        <f t="shared" si="3"/>
        <v>144785761.11999997</v>
      </c>
      <c r="N21" s="12">
        <v>812011.2</v>
      </c>
      <c r="O21" s="12">
        <v>143973749.91999999</v>
      </c>
      <c r="P21" s="12"/>
      <c r="Q21" s="12"/>
      <c r="R21" s="12"/>
      <c r="S21" s="12"/>
      <c r="T21" s="13">
        <f t="shared" si="1"/>
        <v>432078770.60159993</v>
      </c>
    </row>
    <row r="22" spans="1:21" ht="31.5" x14ac:dyDescent="0.25">
      <c r="A22" s="10">
        <v>13</v>
      </c>
      <c r="B22" s="11" t="s">
        <v>33</v>
      </c>
      <c r="C22" s="24">
        <v>5155001</v>
      </c>
      <c r="D22" s="12">
        <f t="shared" si="0"/>
        <v>13102572.196000002</v>
      </c>
      <c r="E22" s="12">
        <v>13102572.196000002</v>
      </c>
      <c r="F22" s="12"/>
      <c r="G22" s="12">
        <f t="shared" si="2"/>
        <v>13433699.449999999</v>
      </c>
      <c r="H22" s="12">
        <v>10423485.09</v>
      </c>
      <c r="I22" s="12">
        <v>1716881.76</v>
      </c>
      <c r="J22" s="12">
        <v>1212230.5999999999</v>
      </c>
      <c r="K22" s="12">
        <v>81102</v>
      </c>
      <c r="L22" s="12"/>
      <c r="M22" s="12">
        <f t="shared" si="3"/>
        <v>0</v>
      </c>
      <c r="N22" s="12"/>
      <c r="O22" s="12"/>
      <c r="P22" s="12"/>
      <c r="Q22" s="12"/>
      <c r="R22" s="12"/>
      <c r="S22" s="12"/>
      <c r="T22" s="13">
        <f t="shared" si="1"/>
        <v>26536271.646000002</v>
      </c>
    </row>
    <row r="23" spans="1:21" ht="47.25" x14ac:dyDescent="0.25">
      <c r="A23" s="10">
        <v>14</v>
      </c>
      <c r="B23" s="11" t="s">
        <v>34</v>
      </c>
      <c r="C23" s="24">
        <v>352005</v>
      </c>
      <c r="D23" s="12">
        <f t="shared" si="0"/>
        <v>387244991.37485003</v>
      </c>
      <c r="E23" s="12">
        <v>72526890.576000005</v>
      </c>
      <c r="F23" s="12">
        <v>314718100.79885006</v>
      </c>
      <c r="G23" s="12">
        <f t="shared" si="2"/>
        <v>18652420.850000001</v>
      </c>
      <c r="H23" s="12"/>
      <c r="I23" s="12"/>
      <c r="J23" s="12"/>
      <c r="K23" s="12">
        <v>7696775</v>
      </c>
      <c r="L23" s="12">
        <v>10955645.850000001</v>
      </c>
      <c r="M23" s="12">
        <f t="shared" si="3"/>
        <v>0</v>
      </c>
      <c r="N23" s="12"/>
      <c r="O23" s="12"/>
      <c r="P23" s="12"/>
      <c r="Q23" s="12"/>
      <c r="R23" s="12"/>
      <c r="S23" s="12"/>
      <c r="T23" s="13">
        <f t="shared" si="1"/>
        <v>405897412.22485006</v>
      </c>
    </row>
    <row r="24" spans="1:21" ht="78.75" x14ac:dyDescent="0.25">
      <c r="A24" s="10">
        <v>15</v>
      </c>
      <c r="B24" s="27" t="s">
        <v>35</v>
      </c>
      <c r="C24" s="25">
        <v>352006</v>
      </c>
      <c r="D24" s="12">
        <f t="shared" si="0"/>
        <v>8888442.5</v>
      </c>
      <c r="E24" s="12">
        <v>8888442.5</v>
      </c>
      <c r="F24" s="12"/>
      <c r="G24" s="12">
        <f t="shared" si="2"/>
        <v>2275927.5</v>
      </c>
      <c r="H24" s="12"/>
      <c r="I24" s="12"/>
      <c r="J24" s="12"/>
      <c r="K24" s="12">
        <v>2275927.5</v>
      </c>
      <c r="L24" s="12"/>
      <c r="M24" s="12">
        <f t="shared" si="3"/>
        <v>4432521.1839999994</v>
      </c>
      <c r="N24" s="12">
        <v>4432521.1839999994</v>
      </c>
      <c r="O24" s="12"/>
      <c r="P24" s="12"/>
      <c r="Q24" s="12"/>
      <c r="R24" s="12"/>
      <c r="S24" s="12"/>
      <c r="T24" s="13">
        <f t="shared" si="1"/>
        <v>15596891.184</v>
      </c>
    </row>
    <row r="25" spans="1:21" ht="31.5" x14ac:dyDescent="0.25">
      <c r="A25" s="10">
        <v>16</v>
      </c>
      <c r="B25" s="11" t="s">
        <v>36</v>
      </c>
      <c r="C25" s="24">
        <v>352007</v>
      </c>
      <c r="D25" s="12">
        <f t="shared" si="0"/>
        <v>48973122.951999992</v>
      </c>
      <c r="E25" s="12">
        <v>28958723.919999998</v>
      </c>
      <c r="F25" s="12">
        <v>20014399.031999998</v>
      </c>
      <c r="G25" s="12">
        <f t="shared" si="2"/>
        <v>0</v>
      </c>
      <c r="H25" s="12"/>
      <c r="I25" s="12"/>
      <c r="J25" s="12"/>
      <c r="K25" s="12"/>
      <c r="L25" s="12"/>
      <c r="M25" s="12">
        <f t="shared" si="3"/>
        <v>0</v>
      </c>
      <c r="N25" s="12"/>
      <c r="O25" s="12"/>
      <c r="P25" s="12"/>
      <c r="Q25" s="12"/>
      <c r="R25" s="12"/>
      <c r="S25" s="12"/>
      <c r="T25" s="13">
        <f t="shared" si="1"/>
        <v>48973122.951999992</v>
      </c>
    </row>
    <row r="26" spans="1:21" x14ac:dyDescent="0.25">
      <c r="A26" s="10">
        <v>17</v>
      </c>
      <c r="B26" s="11" t="s">
        <v>37</v>
      </c>
      <c r="C26" s="24">
        <v>2301165</v>
      </c>
      <c r="D26" s="12">
        <f t="shared" si="0"/>
        <v>0</v>
      </c>
      <c r="E26" s="12"/>
      <c r="F26" s="12"/>
      <c r="G26" s="12">
        <f t="shared" si="2"/>
        <v>0</v>
      </c>
      <c r="H26" s="12"/>
      <c r="I26" s="12"/>
      <c r="J26" s="12"/>
      <c r="K26" s="12"/>
      <c r="L26" s="12"/>
      <c r="M26" s="12">
        <f t="shared" si="3"/>
        <v>0</v>
      </c>
      <c r="N26" s="12"/>
      <c r="O26" s="12"/>
      <c r="P26" s="12">
        <v>188540272.59999999</v>
      </c>
      <c r="Q26" s="12"/>
      <c r="R26" s="12"/>
      <c r="S26" s="12"/>
      <c r="T26" s="13">
        <f t="shared" si="1"/>
        <v>188540272.59999999</v>
      </c>
    </row>
    <row r="27" spans="1:21" ht="31.5" x14ac:dyDescent="0.25">
      <c r="A27" s="10">
        <v>18</v>
      </c>
      <c r="B27" s="11" t="s">
        <v>38</v>
      </c>
      <c r="C27" s="24">
        <v>2141002</v>
      </c>
      <c r="D27" s="12">
        <f t="shared" si="0"/>
        <v>127157291.21520001</v>
      </c>
      <c r="E27" s="12">
        <v>122605675.91020001</v>
      </c>
      <c r="F27" s="12">
        <v>4551615.3049999997</v>
      </c>
      <c r="G27" s="12">
        <f t="shared" si="2"/>
        <v>4866120</v>
      </c>
      <c r="H27" s="12"/>
      <c r="I27" s="12"/>
      <c r="J27" s="12"/>
      <c r="K27" s="12">
        <v>4866120</v>
      </c>
      <c r="L27" s="12"/>
      <c r="M27" s="12">
        <f t="shared" si="3"/>
        <v>20929257.439999998</v>
      </c>
      <c r="N27" s="12">
        <v>20929257.439999998</v>
      </c>
      <c r="O27" s="12"/>
      <c r="P27" s="12"/>
      <c r="Q27" s="12"/>
      <c r="R27" s="12"/>
      <c r="S27" s="12"/>
      <c r="T27" s="13">
        <f t="shared" si="1"/>
        <v>152952668.6552</v>
      </c>
    </row>
    <row r="28" spans="1:21" ht="31.5" x14ac:dyDescent="0.25">
      <c r="A28" s="10">
        <v>19</v>
      </c>
      <c r="B28" s="11" t="s">
        <v>39</v>
      </c>
      <c r="C28" s="24">
        <v>2141010</v>
      </c>
      <c r="D28" s="12">
        <f t="shared" si="0"/>
        <v>510172973.21299994</v>
      </c>
      <c r="E28" s="12">
        <v>474985655.99799997</v>
      </c>
      <c r="F28" s="12">
        <v>35187317.214999996</v>
      </c>
      <c r="G28" s="12">
        <f t="shared" si="2"/>
        <v>164061576.192</v>
      </c>
      <c r="H28" s="12">
        <v>99267801.839999989</v>
      </c>
      <c r="I28" s="12">
        <v>29000355.552000001</v>
      </c>
      <c r="J28" s="12">
        <v>3534200</v>
      </c>
      <c r="K28" s="12">
        <v>25745930</v>
      </c>
      <c r="L28" s="12">
        <v>6513288.7999999998</v>
      </c>
      <c r="M28" s="12">
        <f t="shared" si="3"/>
        <v>63561889.66399999</v>
      </c>
      <c r="N28" s="12">
        <v>31938122.943999991</v>
      </c>
      <c r="O28" s="12">
        <v>31623766.719999999</v>
      </c>
      <c r="P28" s="12">
        <v>202385.1</v>
      </c>
      <c r="Q28" s="12"/>
      <c r="R28" s="12"/>
      <c r="S28" s="12"/>
      <c r="T28" s="13">
        <f t="shared" si="1"/>
        <v>737998824.16900003</v>
      </c>
    </row>
    <row r="29" spans="1:21" ht="31.5" x14ac:dyDescent="0.25">
      <c r="A29" s="10">
        <v>20</v>
      </c>
      <c r="B29" s="11" t="s">
        <v>40</v>
      </c>
      <c r="C29" s="24">
        <v>2144011</v>
      </c>
      <c r="D29" s="12">
        <f t="shared" si="0"/>
        <v>321932375.76949996</v>
      </c>
      <c r="E29" s="12">
        <v>319272148.06199998</v>
      </c>
      <c r="F29" s="12">
        <v>2660227.7074999996</v>
      </c>
      <c r="G29" s="12">
        <f t="shared" si="2"/>
        <v>3496298</v>
      </c>
      <c r="H29" s="12"/>
      <c r="I29" s="12"/>
      <c r="J29" s="12"/>
      <c r="K29" s="12"/>
      <c r="L29" s="12">
        <v>3496298</v>
      </c>
      <c r="M29" s="12">
        <f t="shared" si="3"/>
        <v>28027446.720000003</v>
      </c>
      <c r="N29" s="12">
        <v>28027446.720000003</v>
      </c>
      <c r="O29" s="12"/>
      <c r="P29" s="12"/>
      <c r="Q29" s="12"/>
      <c r="R29" s="12"/>
      <c r="S29" s="12"/>
      <c r="T29" s="13">
        <f t="shared" si="1"/>
        <v>353456120.48949999</v>
      </c>
    </row>
    <row r="30" spans="1:21" ht="31.5" x14ac:dyDescent="0.25">
      <c r="A30" s="10">
        <v>21</v>
      </c>
      <c r="B30" s="11" t="s">
        <v>41</v>
      </c>
      <c r="C30" s="24">
        <v>2241001</v>
      </c>
      <c r="D30" s="12">
        <f t="shared" si="0"/>
        <v>64284050.414499998</v>
      </c>
      <c r="E30" s="12">
        <v>64284050.414499998</v>
      </c>
      <c r="F30" s="12"/>
      <c r="G30" s="12">
        <f t="shared" si="2"/>
        <v>109337782.3</v>
      </c>
      <c r="H30" s="12">
        <v>51045182.399999999</v>
      </c>
      <c r="I30" s="12">
        <v>907754.39999999991</v>
      </c>
      <c r="J30" s="12">
        <v>21552392.800000001</v>
      </c>
      <c r="K30" s="12">
        <v>32763912.699999999</v>
      </c>
      <c r="L30" s="12">
        <v>3068540</v>
      </c>
      <c r="M30" s="12">
        <f t="shared" si="3"/>
        <v>8834878.7072000001</v>
      </c>
      <c r="N30" s="12">
        <v>3918095.9999999995</v>
      </c>
      <c r="O30" s="12">
        <v>4916782.7072000001</v>
      </c>
      <c r="P30" s="12"/>
      <c r="Q30" s="12"/>
      <c r="R30" s="12"/>
      <c r="S30" s="12"/>
      <c r="T30" s="13">
        <f t="shared" si="1"/>
        <v>182456711.4217</v>
      </c>
    </row>
    <row r="31" spans="1:21" ht="31.5" x14ac:dyDescent="0.25">
      <c r="A31" s="10">
        <v>22</v>
      </c>
      <c r="B31" s="11" t="s">
        <v>42</v>
      </c>
      <c r="C31" s="24">
        <v>2241009</v>
      </c>
      <c r="D31" s="12">
        <f t="shared" si="0"/>
        <v>77738794.532000005</v>
      </c>
      <c r="E31" s="12">
        <v>77738794.532000005</v>
      </c>
      <c r="F31" s="12"/>
      <c r="G31" s="12">
        <f t="shared" si="2"/>
        <v>163506722.19</v>
      </c>
      <c r="H31" s="12">
        <v>94247493.599999994</v>
      </c>
      <c r="I31" s="12">
        <v>1799103.5999999999</v>
      </c>
      <c r="J31" s="12">
        <v>53521124.249999993</v>
      </c>
      <c r="K31" s="12">
        <v>13939000.740000002</v>
      </c>
      <c r="L31" s="12"/>
      <c r="M31" s="12">
        <f t="shared" si="3"/>
        <v>45124352</v>
      </c>
      <c r="N31" s="12"/>
      <c r="O31" s="12">
        <v>45124352</v>
      </c>
      <c r="P31" s="12"/>
      <c r="Q31" s="12"/>
      <c r="R31" s="12"/>
      <c r="S31" s="12"/>
      <c r="T31" s="13">
        <f t="shared" si="1"/>
        <v>286369868.722</v>
      </c>
    </row>
    <row r="32" spans="1:21" x14ac:dyDescent="0.25">
      <c r="A32" s="10">
        <v>23</v>
      </c>
      <c r="B32" s="14" t="s">
        <v>43</v>
      </c>
      <c r="C32" s="24">
        <v>2148001</v>
      </c>
      <c r="D32" s="12">
        <f t="shared" si="0"/>
        <v>117843165.12499999</v>
      </c>
      <c r="E32" s="12">
        <v>117843165.12499999</v>
      </c>
      <c r="F32" s="12"/>
      <c r="G32" s="12">
        <f t="shared" si="2"/>
        <v>77058400.239999995</v>
      </c>
      <c r="H32" s="12"/>
      <c r="I32" s="12"/>
      <c r="J32" s="12"/>
      <c r="K32" s="12">
        <f>77979320.24-920920</f>
        <v>77058400.239999995</v>
      </c>
      <c r="L32" s="12"/>
      <c r="M32" s="12">
        <f t="shared" si="3"/>
        <v>20085636.48</v>
      </c>
      <c r="N32" s="12">
        <v>14139216</v>
      </c>
      <c r="O32" s="12">
        <v>5946420.4799999995</v>
      </c>
      <c r="P32" s="12"/>
      <c r="Q32" s="12"/>
      <c r="R32" s="12"/>
      <c r="S32" s="12"/>
      <c r="T32" s="13">
        <f t="shared" si="1"/>
        <v>214987201.84499997</v>
      </c>
      <c r="U32" s="29"/>
    </row>
    <row r="33" spans="1:20" x14ac:dyDescent="0.25">
      <c r="A33" s="10">
        <v>24</v>
      </c>
      <c r="B33" s="11" t="s">
        <v>44</v>
      </c>
      <c r="C33" s="24">
        <v>2148002</v>
      </c>
      <c r="D33" s="12">
        <f t="shared" si="0"/>
        <v>59257957.849999994</v>
      </c>
      <c r="E33" s="12">
        <v>59257957.849999994</v>
      </c>
      <c r="F33" s="12"/>
      <c r="G33" s="12">
        <f t="shared" si="2"/>
        <v>35253363.920000002</v>
      </c>
      <c r="H33" s="12"/>
      <c r="I33" s="12"/>
      <c r="J33" s="12"/>
      <c r="K33" s="12">
        <v>35253363.920000002</v>
      </c>
      <c r="L33" s="12"/>
      <c r="M33" s="12">
        <f t="shared" si="3"/>
        <v>7513848.1599999983</v>
      </c>
      <c r="N33" s="12"/>
      <c r="O33" s="12">
        <v>7513848.1599999983</v>
      </c>
      <c r="P33" s="12"/>
      <c r="Q33" s="12"/>
      <c r="R33" s="12"/>
      <c r="S33" s="12"/>
      <c r="T33" s="13">
        <f t="shared" si="1"/>
        <v>102025169.92999999</v>
      </c>
    </row>
    <row r="34" spans="1:20" x14ac:dyDescent="0.25">
      <c r="A34" s="10">
        <v>25</v>
      </c>
      <c r="B34" s="14" t="s">
        <v>45</v>
      </c>
      <c r="C34" s="24">
        <v>2148004</v>
      </c>
      <c r="D34" s="12">
        <f t="shared" si="0"/>
        <v>72496308.5</v>
      </c>
      <c r="E34" s="12">
        <v>72496308.5</v>
      </c>
      <c r="F34" s="12"/>
      <c r="G34" s="12">
        <f t="shared" si="2"/>
        <v>25913193</v>
      </c>
      <c r="H34" s="12"/>
      <c r="I34" s="12"/>
      <c r="J34" s="12"/>
      <c r="K34" s="12">
        <v>25863521</v>
      </c>
      <c r="L34" s="12">
        <v>49672</v>
      </c>
      <c r="M34" s="12">
        <f t="shared" si="3"/>
        <v>6670605.7599999988</v>
      </c>
      <c r="N34" s="12"/>
      <c r="O34" s="12">
        <v>6670605.7599999988</v>
      </c>
      <c r="P34" s="12"/>
      <c r="Q34" s="12"/>
      <c r="R34" s="12"/>
      <c r="S34" s="12"/>
      <c r="T34" s="13">
        <f t="shared" si="1"/>
        <v>105080107.25999999</v>
      </c>
    </row>
    <row r="35" spans="1:20" ht="31.5" x14ac:dyDescent="0.25">
      <c r="A35" s="10">
        <v>26</v>
      </c>
      <c r="B35" s="14" t="s">
        <v>46</v>
      </c>
      <c r="C35" s="24">
        <v>2101003</v>
      </c>
      <c r="D35" s="12">
        <f t="shared" si="0"/>
        <v>0</v>
      </c>
      <c r="E35" s="12"/>
      <c r="F35" s="12"/>
      <c r="G35" s="12">
        <f t="shared" si="2"/>
        <v>205536595.12</v>
      </c>
      <c r="H35" s="12">
        <v>149263711.79999998</v>
      </c>
      <c r="I35" s="12">
        <v>29338984.079999998</v>
      </c>
      <c r="J35" s="12">
        <v>11503821</v>
      </c>
      <c r="K35" s="12">
        <v>15003870</v>
      </c>
      <c r="L35" s="12">
        <v>426208.24</v>
      </c>
      <c r="M35" s="12">
        <f t="shared" si="3"/>
        <v>70195169.407999992</v>
      </c>
      <c r="N35" s="12"/>
      <c r="O35" s="12">
        <v>70195169.407999992</v>
      </c>
      <c r="P35" s="12"/>
      <c r="Q35" s="12"/>
      <c r="R35" s="12"/>
      <c r="S35" s="12"/>
      <c r="T35" s="13">
        <f t="shared" si="1"/>
        <v>275731764.528</v>
      </c>
    </row>
    <row r="36" spans="1:20" x14ac:dyDescent="0.25">
      <c r="A36" s="10">
        <v>27</v>
      </c>
      <c r="B36" s="14" t="s">
        <v>47</v>
      </c>
      <c r="C36" s="24">
        <v>2141005</v>
      </c>
      <c r="D36" s="12">
        <f t="shared" si="0"/>
        <v>0</v>
      </c>
      <c r="E36" s="12"/>
      <c r="F36" s="12"/>
      <c r="G36" s="12">
        <f t="shared" si="2"/>
        <v>102569953.77</v>
      </c>
      <c r="H36" s="12">
        <v>66935971.949999996</v>
      </c>
      <c r="I36" s="12">
        <v>16730280.960000001</v>
      </c>
      <c r="J36" s="12">
        <v>6555941</v>
      </c>
      <c r="K36" s="12">
        <v>12165300</v>
      </c>
      <c r="L36" s="12">
        <v>182459.86</v>
      </c>
      <c r="M36" s="12">
        <f t="shared" si="3"/>
        <v>34677231.679999992</v>
      </c>
      <c r="N36" s="12"/>
      <c r="O36" s="12">
        <v>34677231.679999992</v>
      </c>
      <c r="P36" s="12"/>
      <c r="Q36" s="12"/>
      <c r="R36" s="12"/>
      <c r="S36" s="12"/>
      <c r="T36" s="13">
        <f t="shared" si="1"/>
        <v>137247185.44999999</v>
      </c>
    </row>
    <row r="37" spans="1:20" ht="31.5" x14ac:dyDescent="0.25">
      <c r="A37" s="10">
        <v>28</v>
      </c>
      <c r="B37" s="11" t="s">
        <v>48</v>
      </c>
      <c r="C37" s="24">
        <v>2101006</v>
      </c>
      <c r="D37" s="12">
        <f t="shared" si="0"/>
        <v>15166259.5</v>
      </c>
      <c r="E37" s="12">
        <v>15166259.5</v>
      </c>
      <c r="F37" s="12"/>
      <c r="G37" s="12">
        <f t="shared" si="2"/>
        <v>186409882.34999999</v>
      </c>
      <c r="H37" s="12">
        <v>99383598</v>
      </c>
      <c r="I37" s="12">
        <v>24726600.600000001</v>
      </c>
      <c r="J37" s="12">
        <v>3534200</v>
      </c>
      <c r="K37" s="12">
        <v>19105165.000000007</v>
      </c>
      <c r="L37" s="12">
        <v>39660318.75</v>
      </c>
      <c r="M37" s="12">
        <f t="shared" si="3"/>
        <v>41591573.296000004</v>
      </c>
      <c r="N37" s="12"/>
      <c r="O37" s="12">
        <v>41591573.296000004</v>
      </c>
      <c r="P37" s="12"/>
      <c r="Q37" s="12"/>
      <c r="R37" s="12"/>
      <c r="S37" s="12"/>
      <c r="T37" s="13">
        <f t="shared" si="1"/>
        <v>243167715.146</v>
      </c>
    </row>
    <row r="38" spans="1:20" x14ac:dyDescent="0.25">
      <c r="A38" s="10">
        <v>29</v>
      </c>
      <c r="B38" s="14" t="s">
        <v>49</v>
      </c>
      <c r="C38" s="24">
        <v>2101007</v>
      </c>
      <c r="D38" s="12">
        <f t="shared" si="0"/>
        <v>0</v>
      </c>
      <c r="E38" s="12"/>
      <c r="F38" s="12"/>
      <c r="G38" s="12">
        <f t="shared" si="2"/>
        <v>145629764.45999998</v>
      </c>
      <c r="H38" s="12">
        <v>108530132.09999999</v>
      </c>
      <c r="I38" s="12">
        <v>11762426.16</v>
      </c>
      <c r="J38" s="12">
        <v>11225458.199999999</v>
      </c>
      <c r="K38" s="12">
        <v>14111748</v>
      </c>
      <c r="L38" s="12"/>
      <c r="M38" s="12">
        <f t="shared" si="3"/>
        <v>29113838.207999997</v>
      </c>
      <c r="N38" s="12"/>
      <c r="O38" s="12">
        <v>29113838.207999997</v>
      </c>
      <c r="P38" s="12"/>
      <c r="Q38" s="12"/>
      <c r="R38" s="12"/>
      <c r="S38" s="12"/>
      <c r="T38" s="13">
        <f t="shared" si="1"/>
        <v>174743602.66799998</v>
      </c>
    </row>
    <row r="39" spans="1:20" x14ac:dyDescent="0.25">
      <c r="A39" s="10">
        <v>30</v>
      </c>
      <c r="B39" s="14" t="s">
        <v>50</v>
      </c>
      <c r="C39" s="24">
        <v>2101008</v>
      </c>
      <c r="D39" s="12">
        <f t="shared" si="0"/>
        <v>0</v>
      </c>
      <c r="E39" s="12"/>
      <c r="F39" s="12"/>
      <c r="G39" s="12">
        <f t="shared" si="2"/>
        <v>106283602.06999999</v>
      </c>
      <c r="H39" s="12">
        <v>72574667.549999997</v>
      </c>
      <c r="I39" s="12">
        <v>8739238.9199999999</v>
      </c>
      <c r="J39" s="12">
        <v>15256920.08</v>
      </c>
      <c r="K39" s="12">
        <v>9712775.519999994</v>
      </c>
      <c r="L39" s="12"/>
      <c r="M39" s="12">
        <f t="shared" si="3"/>
        <v>21032907.16799999</v>
      </c>
      <c r="N39" s="12"/>
      <c r="O39" s="12">
        <v>21032907.16799999</v>
      </c>
      <c r="P39" s="12"/>
      <c r="Q39" s="12"/>
      <c r="R39" s="12"/>
      <c r="S39" s="12"/>
      <c r="T39" s="13">
        <f t="shared" si="1"/>
        <v>127316509.23799998</v>
      </c>
    </row>
    <row r="40" spans="1:20" ht="31.5" x14ac:dyDescent="0.25">
      <c r="A40" s="10">
        <v>31</v>
      </c>
      <c r="B40" s="14" t="s">
        <v>51</v>
      </c>
      <c r="C40" s="24">
        <v>2101011</v>
      </c>
      <c r="D40" s="12">
        <f t="shared" si="0"/>
        <v>0</v>
      </c>
      <c r="E40" s="12"/>
      <c r="F40" s="12"/>
      <c r="G40" s="12">
        <f t="shared" si="2"/>
        <v>352932644.85000002</v>
      </c>
      <c r="H40" s="12">
        <v>250530651.46000001</v>
      </c>
      <c r="I40" s="12">
        <v>44958416.640000001</v>
      </c>
      <c r="J40" s="12">
        <v>11486150</v>
      </c>
      <c r="K40" s="12">
        <v>45503346</v>
      </c>
      <c r="L40" s="12">
        <v>454080.75</v>
      </c>
      <c r="M40" s="12">
        <f t="shared" si="3"/>
        <v>59011891.848000005</v>
      </c>
      <c r="N40" s="12"/>
      <c r="O40" s="12">
        <v>59011891.848000005</v>
      </c>
      <c r="P40" s="12"/>
      <c r="Q40" s="12"/>
      <c r="R40" s="12"/>
      <c r="S40" s="12"/>
      <c r="T40" s="13">
        <f t="shared" si="1"/>
        <v>411944536.69800001</v>
      </c>
    </row>
    <row r="41" spans="1:20" ht="31.5" x14ac:dyDescent="0.25">
      <c r="A41" s="10">
        <v>32</v>
      </c>
      <c r="B41" s="14" t="s">
        <v>52</v>
      </c>
      <c r="C41" s="24">
        <v>2101015</v>
      </c>
      <c r="D41" s="12">
        <f t="shared" si="0"/>
        <v>0</v>
      </c>
      <c r="E41" s="12"/>
      <c r="F41" s="12"/>
      <c r="G41" s="12">
        <f t="shared" si="2"/>
        <v>110275482.69999999</v>
      </c>
      <c r="H41" s="12">
        <v>75499602.879999995</v>
      </c>
      <c r="I41" s="12">
        <v>10205861.399999999</v>
      </c>
      <c r="J41" s="12">
        <v>14679629.519999998</v>
      </c>
      <c r="K41" s="12">
        <v>9890388.8999999966</v>
      </c>
      <c r="L41" s="12"/>
      <c r="M41" s="12">
        <f t="shared" si="3"/>
        <v>14237111.616</v>
      </c>
      <c r="N41" s="12"/>
      <c r="O41" s="12">
        <v>14237111.616</v>
      </c>
      <c r="P41" s="12"/>
      <c r="Q41" s="12"/>
      <c r="R41" s="12"/>
      <c r="S41" s="12"/>
      <c r="T41" s="13">
        <f t="shared" si="1"/>
        <v>124512594.31599998</v>
      </c>
    </row>
    <row r="42" spans="1:20" ht="31.5" x14ac:dyDescent="0.25">
      <c r="A42" s="10">
        <v>33</v>
      </c>
      <c r="B42" s="11" t="s">
        <v>53</v>
      </c>
      <c r="C42" s="24">
        <v>2101016</v>
      </c>
      <c r="D42" s="12">
        <f t="shared" si="0"/>
        <v>0</v>
      </c>
      <c r="E42" s="12"/>
      <c r="F42" s="12"/>
      <c r="G42" s="12">
        <f t="shared" si="2"/>
        <v>129431771.308</v>
      </c>
      <c r="H42" s="12">
        <v>93816758.700000003</v>
      </c>
      <c r="I42" s="12">
        <v>20847949.248</v>
      </c>
      <c r="J42" s="12">
        <v>2650650</v>
      </c>
      <c r="K42" s="12">
        <v>11029871.999999996</v>
      </c>
      <c r="L42" s="12">
        <v>1086541.3599999999</v>
      </c>
      <c r="M42" s="12">
        <f t="shared" si="3"/>
        <v>32944373.279999997</v>
      </c>
      <c r="N42" s="12"/>
      <c r="O42" s="12">
        <v>32944373.279999997</v>
      </c>
      <c r="P42" s="12"/>
      <c r="Q42" s="12"/>
      <c r="R42" s="12"/>
      <c r="S42" s="12"/>
      <c r="T42" s="13">
        <f t="shared" si="1"/>
        <v>162376144.588</v>
      </c>
    </row>
    <row r="43" spans="1:20" ht="31.5" x14ac:dyDescent="0.25">
      <c r="A43" s="10">
        <v>34</v>
      </c>
      <c r="B43" s="14" t="s">
        <v>54</v>
      </c>
      <c r="C43" s="24">
        <v>2107018</v>
      </c>
      <c r="D43" s="12">
        <f t="shared" si="0"/>
        <v>0</v>
      </c>
      <c r="E43" s="12"/>
      <c r="F43" s="12"/>
      <c r="G43" s="12">
        <f t="shared" si="2"/>
        <v>83109827.25</v>
      </c>
      <c r="H43" s="12"/>
      <c r="I43" s="12"/>
      <c r="J43" s="12"/>
      <c r="K43" s="12">
        <v>83109827.25</v>
      </c>
      <c r="L43" s="12"/>
      <c r="M43" s="12">
        <f t="shared" si="3"/>
        <v>0</v>
      </c>
      <c r="N43" s="12"/>
      <c r="O43" s="12"/>
      <c r="P43" s="12"/>
      <c r="Q43" s="12"/>
      <c r="R43" s="12"/>
      <c r="S43" s="12"/>
      <c r="T43" s="13">
        <f t="shared" si="1"/>
        <v>83109827.25</v>
      </c>
    </row>
    <row r="44" spans="1:20" ht="31.5" x14ac:dyDescent="0.25">
      <c r="A44" s="10">
        <v>35</v>
      </c>
      <c r="B44" s="14" t="s">
        <v>55</v>
      </c>
      <c r="C44" s="24">
        <v>2107019</v>
      </c>
      <c r="D44" s="12">
        <f t="shared" si="0"/>
        <v>0</v>
      </c>
      <c r="E44" s="12"/>
      <c r="F44" s="12"/>
      <c r="G44" s="12">
        <f t="shared" si="2"/>
        <v>64239480</v>
      </c>
      <c r="H44" s="12"/>
      <c r="I44" s="12"/>
      <c r="J44" s="12"/>
      <c r="K44" s="12">
        <v>64239480</v>
      </c>
      <c r="L44" s="12"/>
      <c r="M44" s="12">
        <f t="shared" si="3"/>
        <v>0</v>
      </c>
      <c r="N44" s="12"/>
      <c r="O44" s="12"/>
      <c r="P44" s="12"/>
      <c r="Q44" s="12"/>
      <c r="R44" s="12"/>
      <c r="S44" s="12"/>
      <c r="T44" s="13">
        <f t="shared" si="1"/>
        <v>64239480</v>
      </c>
    </row>
    <row r="45" spans="1:20" ht="31.5" x14ac:dyDescent="0.25">
      <c r="A45" s="10">
        <v>36</v>
      </c>
      <c r="B45" s="11" t="s">
        <v>56</v>
      </c>
      <c r="C45" s="24">
        <v>2107802</v>
      </c>
      <c r="D45" s="12">
        <f t="shared" si="0"/>
        <v>0</v>
      </c>
      <c r="E45" s="12"/>
      <c r="F45" s="12"/>
      <c r="G45" s="12">
        <f t="shared" si="2"/>
        <v>64647321.390000001</v>
      </c>
      <c r="H45" s="12"/>
      <c r="I45" s="12"/>
      <c r="J45" s="12"/>
      <c r="K45" s="12">
        <v>64647321.390000001</v>
      </c>
      <c r="L45" s="12"/>
      <c r="M45" s="12">
        <f t="shared" si="3"/>
        <v>0</v>
      </c>
      <c r="N45" s="12"/>
      <c r="O45" s="12"/>
      <c r="P45" s="12"/>
      <c r="Q45" s="12"/>
      <c r="R45" s="12"/>
      <c r="S45" s="12"/>
      <c r="T45" s="13">
        <f t="shared" si="1"/>
        <v>64647321.390000001</v>
      </c>
    </row>
    <row r="46" spans="1:20" ht="31.5" x14ac:dyDescent="0.25">
      <c r="A46" s="10">
        <v>37</v>
      </c>
      <c r="B46" s="11" t="s">
        <v>57</v>
      </c>
      <c r="C46" s="24">
        <v>2201001</v>
      </c>
      <c r="D46" s="12">
        <f t="shared" si="0"/>
        <v>0</v>
      </c>
      <c r="E46" s="12"/>
      <c r="F46" s="12"/>
      <c r="G46" s="12">
        <f t="shared" si="2"/>
        <v>147931997.21999997</v>
      </c>
      <c r="H46" s="12">
        <v>95867768.219999999</v>
      </c>
      <c r="I46" s="12">
        <v>1104616.7999999998</v>
      </c>
      <c r="J46" s="12">
        <v>38978175</v>
      </c>
      <c r="K46" s="12">
        <v>11240737.200000003</v>
      </c>
      <c r="L46" s="12">
        <v>740700</v>
      </c>
      <c r="M46" s="12">
        <f t="shared" si="3"/>
        <v>14237641.6</v>
      </c>
      <c r="N46" s="12"/>
      <c r="O46" s="12">
        <v>14237641.6</v>
      </c>
      <c r="P46" s="12"/>
      <c r="Q46" s="12"/>
      <c r="R46" s="12"/>
      <c r="S46" s="12"/>
      <c r="T46" s="13">
        <f t="shared" si="1"/>
        <v>162169638.81999996</v>
      </c>
    </row>
    <row r="47" spans="1:20" ht="31.5" x14ac:dyDescent="0.25">
      <c r="A47" s="10">
        <v>38</v>
      </c>
      <c r="B47" s="11" t="s">
        <v>58</v>
      </c>
      <c r="C47" s="24">
        <v>2201003</v>
      </c>
      <c r="D47" s="12">
        <f t="shared" si="0"/>
        <v>0</v>
      </c>
      <c r="E47" s="12"/>
      <c r="F47" s="12"/>
      <c r="G47" s="12">
        <f t="shared" si="2"/>
        <v>116268715.77000001</v>
      </c>
      <c r="H47" s="12">
        <v>60416633.969999999</v>
      </c>
      <c r="I47" s="12">
        <v>1356163.1999999997</v>
      </c>
      <c r="J47" s="12">
        <v>35947891.200000003</v>
      </c>
      <c r="K47" s="12">
        <v>18548027.399999999</v>
      </c>
      <c r="L47" s="12"/>
      <c r="M47" s="12">
        <f t="shared" si="3"/>
        <v>29399681.292800002</v>
      </c>
      <c r="N47" s="12"/>
      <c r="O47" s="12">
        <v>29399681.292800002</v>
      </c>
      <c r="P47" s="12"/>
      <c r="Q47" s="12"/>
      <c r="R47" s="12"/>
      <c r="S47" s="12"/>
      <c r="T47" s="13">
        <f t="shared" si="1"/>
        <v>145668397.06280002</v>
      </c>
    </row>
    <row r="48" spans="1:20" ht="31.5" x14ac:dyDescent="0.25">
      <c r="A48" s="10">
        <v>39</v>
      </c>
      <c r="B48" s="11" t="s">
        <v>59</v>
      </c>
      <c r="C48" s="24">
        <v>2201017</v>
      </c>
      <c r="D48" s="12">
        <f t="shared" si="0"/>
        <v>0</v>
      </c>
      <c r="E48" s="12"/>
      <c r="F48" s="12"/>
      <c r="G48" s="12">
        <f t="shared" si="2"/>
        <v>113027534.90000001</v>
      </c>
      <c r="H48" s="12">
        <v>64732430.100000001</v>
      </c>
      <c r="I48" s="12">
        <v>617929.19999999995</v>
      </c>
      <c r="J48" s="12">
        <v>36541871</v>
      </c>
      <c r="K48" s="12">
        <v>11135304.600000001</v>
      </c>
      <c r="L48" s="12"/>
      <c r="M48" s="12">
        <f t="shared" si="3"/>
        <v>11143907.319999998</v>
      </c>
      <c r="N48" s="12"/>
      <c r="O48" s="12">
        <v>11143907.319999998</v>
      </c>
      <c r="P48" s="12"/>
      <c r="Q48" s="12"/>
      <c r="R48" s="12"/>
      <c r="S48" s="12"/>
      <c r="T48" s="13">
        <f t="shared" si="1"/>
        <v>124171442.22</v>
      </c>
    </row>
    <row r="49" spans="1:21" ht="31.5" x14ac:dyDescent="0.25">
      <c r="A49" s="10">
        <v>40</v>
      </c>
      <c r="B49" s="11" t="s">
        <v>60</v>
      </c>
      <c r="C49" s="24">
        <v>2207022</v>
      </c>
      <c r="D49" s="12">
        <f t="shared" si="0"/>
        <v>0</v>
      </c>
      <c r="E49" s="12"/>
      <c r="F49" s="12"/>
      <c r="G49" s="12">
        <f t="shared" si="2"/>
        <v>53747428.140000001</v>
      </c>
      <c r="H49" s="12"/>
      <c r="I49" s="12"/>
      <c r="J49" s="12"/>
      <c r="K49" s="12">
        <v>53747428.140000001</v>
      </c>
      <c r="L49" s="12"/>
      <c r="M49" s="12">
        <f t="shared" si="3"/>
        <v>0</v>
      </c>
      <c r="N49" s="12"/>
      <c r="O49" s="12"/>
      <c r="P49" s="12"/>
      <c r="Q49" s="12"/>
      <c r="R49" s="12"/>
      <c r="S49" s="12"/>
      <c r="T49" s="13">
        <f t="shared" si="1"/>
        <v>53747428.140000001</v>
      </c>
    </row>
    <row r="50" spans="1:21" ht="31.5" x14ac:dyDescent="0.25">
      <c r="A50" s="10">
        <v>41</v>
      </c>
      <c r="B50" s="11" t="s">
        <v>61</v>
      </c>
      <c r="C50" s="24">
        <v>2201024</v>
      </c>
      <c r="D50" s="12">
        <f t="shared" si="0"/>
        <v>0</v>
      </c>
      <c r="E50" s="12"/>
      <c r="F50" s="12"/>
      <c r="G50" s="12">
        <f t="shared" si="2"/>
        <v>113435457.31999999</v>
      </c>
      <c r="H50" s="12">
        <v>65849695.559999995</v>
      </c>
      <c r="I50" s="12">
        <v>1372568.4</v>
      </c>
      <c r="J50" s="12">
        <v>37885640</v>
      </c>
      <c r="K50" s="12">
        <v>8327553.3599999994</v>
      </c>
      <c r="L50" s="12"/>
      <c r="M50" s="12">
        <f t="shared" si="3"/>
        <v>12985365.120000001</v>
      </c>
      <c r="N50" s="12"/>
      <c r="O50" s="12">
        <v>12985365.120000001</v>
      </c>
      <c r="P50" s="12"/>
      <c r="Q50" s="12"/>
      <c r="R50" s="12"/>
      <c r="S50" s="12"/>
      <c r="T50" s="13">
        <f t="shared" si="1"/>
        <v>126420822.44</v>
      </c>
    </row>
    <row r="51" spans="1:21" ht="47.25" x14ac:dyDescent="0.25">
      <c r="A51" s="10">
        <v>42</v>
      </c>
      <c r="B51" s="11" t="s">
        <v>62</v>
      </c>
      <c r="C51" s="24">
        <v>4346001</v>
      </c>
      <c r="D51" s="12">
        <f t="shared" si="0"/>
        <v>244033748.33129999</v>
      </c>
      <c r="E51" s="12">
        <v>166033065.84200001</v>
      </c>
      <c r="F51" s="12">
        <v>78000682.489299983</v>
      </c>
      <c r="G51" s="12">
        <f t="shared" si="2"/>
        <v>87754271.559999987</v>
      </c>
      <c r="H51" s="12">
        <v>49386920.579999998</v>
      </c>
      <c r="I51" s="12">
        <v>10047099.279999999</v>
      </c>
      <c r="J51" s="12">
        <v>13525583.399999999</v>
      </c>
      <c r="K51" s="12">
        <v>13371897.35</v>
      </c>
      <c r="L51" s="15">
        <v>1422770.9499999997</v>
      </c>
      <c r="M51" s="12">
        <f t="shared" si="3"/>
        <v>26143221.104000002</v>
      </c>
      <c r="N51" s="12">
        <v>4952700.4799999995</v>
      </c>
      <c r="O51" s="12">
        <v>21190520.624000002</v>
      </c>
      <c r="P51" s="12">
        <v>23834214</v>
      </c>
      <c r="Q51" s="12"/>
      <c r="R51" s="12"/>
      <c r="S51" s="12"/>
      <c r="T51" s="13">
        <f t="shared" si="1"/>
        <v>381765454.99529999</v>
      </c>
    </row>
    <row r="52" spans="1:21" ht="31.5" x14ac:dyDescent="0.25">
      <c r="A52" s="10">
        <v>43</v>
      </c>
      <c r="B52" s="11" t="s">
        <v>63</v>
      </c>
      <c r="C52" s="24">
        <v>6341001</v>
      </c>
      <c r="D52" s="12">
        <f t="shared" si="0"/>
        <v>0</v>
      </c>
      <c r="E52" s="12"/>
      <c r="F52" s="12"/>
      <c r="G52" s="12">
        <f t="shared" si="2"/>
        <v>5446857.4899999993</v>
      </c>
      <c r="H52" s="12">
        <v>4137374.55</v>
      </c>
      <c r="I52" s="12">
        <v>779629.84</v>
      </c>
      <c r="J52" s="12">
        <v>408200.1</v>
      </c>
      <c r="K52" s="12">
        <v>121653</v>
      </c>
      <c r="L52" s="12"/>
      <c r="M52" s="12">
        <f t="shared" si="3"/>
        <v>5026708.96</v>
      </c>
      <c r="N52" s="12"/>
      <c r="O52" s="12">
        <v>5026708.96</v>
      </c>
      <c r="P52" s="12"/>
      <c r="Q52" s="12"/>
      <c r="R52" s="12"/>
      <c r="S52" s="12"/>
      <c r="T52" s="13">
        <f t="shared" si="1"/>
        <v>10473566.449999999</v>
      </c>
      <c r="U52" s="28"/>
    </row>
    <row r="53" spans="1:21" ht="31.5" x14ac:dyDescent="0.25">
      <c r="A53" s="10">
        <v>44</v>
      </c>
      <c r="B53" s="11" t="s">
        <v>64</v>
      </c>
      <c r="C53" s="24">
        <v>8156001</v>
      </c>
      <c r="D53" s="12">
        <f t="shared" si="0"/>
        <v>11885550.768000001</v>
      </c>
      <c r="E53" s="12">
        <v>11885550.768000001</v>
      </c>
      <c r="F53" s="12"/>
      <c r="G53" s="12">
        <f t="shared" si="2"/>
        <v>15718075.73</v>
      </c>
      <c r="H53" s="12">
        <v>10398932.91</v>
      </c>
      <c r="I53" s="12">
        <v>2706847.52</v>
      </c>
      <c r="J53" s="12">
        <v>1312955.3</v>
      </c>
      <c r="K53" s="12">
        <v>1299340.0000000002</v>
      </c>
      <c r="L53" s="12"/>
      <c r="M53" s="12">
        <f t="shared" si="3"/>
        <v>828289.28</v>
      </c>
      <c r="N53" s="12">
        <v>828289.28</v>
      </c>
      <c r="O53" s="12"/>
      <c r="P53" s="12"/>
      <c r="Q53" s="12"/>
      <c r="R53" s="12"/>
      <c r="S53" s="12"/>
      <c r="T53" s="13">
        <f t="shared" si="1"/>
        <v>28431915.778000001</v>
      </c>
    </row>
    <row r="54" spans="1:21" ht="31.5" x14ac:dyDescent="0.25">
      <c r="A54" s="10">
        <v>45</v>
      </c>
      <c r="B54" s="11" t="s">
        <v>65</v>
      </c>
      <c r="C54" s="24">
        <v>2310001</v>
      </c>
      <c r="D54" s="12">
        <f t="shared" si="0"/>
        <v>0</v>
      </c>
      <c r="E54" s="12"/>
      <c r="F54" s="12"/>
      <c r="G54" s="12">
        <f t="shared" si="2"/>
        <v>0</v>
      </c>
      <c r="H54" s="12"/>
      <c r="I54" s="12"/>
      <c r="J54" s="12"/>
      <c r="K54" s="12"/>
      <c r="L54" s="12"/>
      <c r="M54" s="12">
        <f t="shared" si="3"/>
        <v>0</v>
      </c>
      <c r="N54" s="12"/>
      <c r="O54" s="12"/>
      <c r="P54" s="12"/>
      <c r="Q54" s="12">
        <f>R54+S54</f>
        <v>739238621.12</v>
      </c>
      <c r="R54" s="12">
        <v>737577631.12</v>
      </c>
      <c r="S54" s="12">
        <v>1660990</v>
      </c>
      <c r="T54" s="13">
        <f t="shared" si="1"/>
        <v>739238621.12</v>
      </c>
    </row>
    <row r="55" spans="1:21" x14ac:dyDescent="0.25">
      <c r="A55" s="10">
        <v>46</v>
      </c>
      <c r="B55" s="11" t="s">
        <v>66</v>
      </c>
      <c r="C55" s="24">
        <v>2138157</v>
      </c>
      <c r="D55" s="12">
        <f t="shared" si="0"/>
        <v>0</v>
      </c>
      <c r="E55" s="12"/>
      <c r="F55" s="12"/>
      <c r="G55" s="12">
        <f t="shared" si="2"/>
        <v>3371964.04</v>
      </c>
      <c r="H55" s="12"/>
      <c r="I55" s="12"/>
      <c r="J55" s="12"/>
      <c r="K55" s="12"/>
      <c r="L55" s="12">
        <v>3371964.04</v>
      </c>
      <c r="M55" s="12">
        <f t="shared" si="3"/>
        <v>0</v>
      </c>
      <c r="N55" s="12"/>
      <c r="O55" s="12"/>
      <c r="P55" s="12"/>
      <c r="Q55" s="12"/>
      <c r="R55" s="12"/>
      <c r="S55" s="12"/>
      <c r="T55" s="13">
        <f t="shared" si="1"/>
        <v>3371964.04</v>
      </c>
    </row>
    <row r="56" spans="1:21" x14ac:dyDescent="0.25">
      <c r="A56" s="10">
        <v>47</v>
      </c>
      <c r="B56" s="11" t="s">
        <v>67</v>
      </c>
      <c r="C56" s="24">
        <v>2304002</v>
      </c>
      <c r="D56" s="12">
        <f t="shared" si="0"/>
        <v>0</v>
      </c>
      <c r="E56" s="12"/>
      <c r="F56" s="12"/>
      <c r="G56" s="12">
        <f t="shared" si="2"/>
        <v>1836575.0100000002</v>
      </c>
      <c r="H56" s="12"/>
      <c r="I56" s="12"/>
      <c r="J56" s="12"/>
      <c r="K56" s="12">
        <v>1836575.0100000002</v>
      </c>
      <c r="L56" s="12"/>
      <c r="M56" s="12">
        <f t="shared" si="3"/>
        <v>0</v>
      </c>
      <c r="N56" s="12"/>
      <c r="O56" s="12"/>
      <c r="P56" s="12"/>
      <c r="Q56" s="12"/>
      <c r="R56" s="12"/>
      <c r="S56" s="12"/>
      <c r="T56" s="13">
        <f t="shared" si="1"/>
        <v>1836575.0100000002</v>
      </c>
    </row>
    <row r="57" spans="1:21" x14ac:dyDescent="0.25">
      <c r="A57" s="10">
        <v>48</v>
      </c>
      <c r="B57" s="11" t="s">
        <v>68</v>
      </c>
      <c r="C57" s="24">
        <v>2304005</v>
      </c>
      <c r="D57" s="12">
        <f t="shared" si="0"/>
        <v>0</v>
      </c>
      <c r="E57" s="12"/>
      <c r="F57" s="12"/>
      <c r="G57" s="12">
        <f t="shared" si="2"/>
        <v>10074495.24</v>
      </c>
      <c r="H57" s="12"/>
      <c r="I57" s="12"/>
      <c r="J57" s="12"/>
      <c r="K57" s="12">
        <v>10074495.24</v>
      </c>
      <c r="L57" s="12"/>
      <c r="M57" s="12">
        <f t="shared" si="3"/>
        <v>0</v>
      </c>
      <c r="N57" s="12"/>
      <c r="O57" s="12"/>
      <c r="P57" s="12"/>
      <c r="Q57" s="12"/>
      <c r="R57" s="12"/>
      <c r="S57" s="12"/>
      <c r="T57" s="13">
        <f t="shared" si="1"/>
        <v>10074495.24</v>
      </c>
    </row>
    <row r="58" spans="1:21" x14ac:dyDescent="0.25">
      <c r="A58" s="10">
        <v>49</v>
      </c>
      <c r="B58" s="11" t="s">
        <v>69</v>
      </c>
      <c r="C58" s="24">
        <v>2107803</v>
      </c>
      <c r="D58" s="12">
        <f t="shared" si="0"/>
        <v>0</v>
      </c>
      <c r="E58" s="12"/>
      <c r="F58" s="12"/>
      <c r="G58" s="12">
        <f t="shared" si="2"/>
        <v>29432133.239999995</v>
      </c>
      <c r="H58" s="12">
        <v>7010236.2599999998</v>
      </c>
      <c r="I58" s="12">
        <v>1498506.96</v>
      </c>
      <c r="J58" s="12">
        <v>805797.6</v>
      </c>
      <c r="K58" s="12">
        <v>20117592.419999994</v>
      </c>
      <c r="L58" s="12"/>
      <c r="M58" s="12">
        <f t="shared" si="3"/>
        <v>3474915.8079999997</v>
      </c>
      <c r="N58" s="12"/>
      <c r="O58" s="12">
        <v>3474915.8079999997</v>
      </c>
      <c r="P58" s="12"/>
      <c r="Q58" s="12"/>
      <c r="R58" s="12"/>
      <c r="S58" s="12"/>
      <c r="T58" s="13">
        <f t="shared" si="1"/>
        <v>32907049.047999993</v>
      </c>
    </row>
    <row r="59" spans="1:21" x14ac:dyDescent="0.25">
      <c r="A59" s="10">
        <v>50</v>
      </c>
      <c r="B59" s="11" t="s">
        <v>129</v>
      </c>
      <c r="C59" s="24">
        <v>2101001</v>
      </c>
      <c r="D59" s="12">
        <f t="shared" si="0"/>
        <v>0</v>
      </c>
      <c r="E59" s="12"/>
      <c r="F59" s="12"/>
      <c r="G59" s="12">
        <f t="shared" si="2"/>
        <v>0</v>
      </c>
      <c r="H59" s="12"/>
      <c r="I59" s="12"/>
      <c r="J59" s="12"/>
      <c r="K59" s="12"/>
      <c r="L59" s="12"/>
      <c r="M59" s="12">
        <f t="shared" si="3"/>
        <v>3617897.92</v>
      </c>
      <c r="N59" s="12"/>
      <c r="O59" s="12">
        <v>3617897.92</v>
      </c>
      <c r="P59" s="12"/>
      <c r="Q59" s="12"/>
      <c r="R59" s="12"/>
      <c r="S59" s="12"/>
      <c r="T59" s="13">
        <f t="shared" si="1"/>
        <v>3617897.92</v>
      </c>
    </row>
    <row r="60" spans="1:21" ht="47.25" x14ac:dyDescent="0.25">
      <c r="A60" s="10">
        <v>51</v>
      </c>
      <c r="B60" s="11" t="s">
        <v>70</v>
      </c>
      <c r="C60" s="24">
        <v>2223001</v>
      </c>
      <c r="D60" s="12">
        <f t="shared" si="0"/>
        <v>88486495.019999996</v>
      </c>
      <c r="E60" s="12">
        <v>88486495.019999996</v>
      </c>
      <c r="F60" s="12"/>
      <c r="G60" s="12">
        <f t="shared" si="2"/>
        <v>0</v>
      </c>
      <c r="H60" s="12"/>
      <c r="I60" s="12"/>
      <c r="J60" s="12"/>
      <c r="K60" s="12"/>
      <c r="L60" s="12"/>
      <c r="M60" s="12">
        <f t="shared" si="3"/>
        <v>9748487.8399999999</v>
      </c>
      <c r="N60" s="12">
        <v>9748487.8399999999</v>
      </c>
      <c r="O60" s="12"/>
      <c r="P60" s="12"/>
      <c r="Q60" s="12"/>
      <c r="R60" s="12"/>
      <c r="S60" s="12"/>
      <c r="T60" s="13">
        <f t="shared" si="1"/>
        <v>98234982.859999999</v>
      </c>
    </row>
    <row r="61" spans="1:21" x14ac:dyDescent="0.25">
      <c r="A61" s="10">
        <v>52</v>
      </c>
      <c r="B61" s="11" t="s">
        <v>71</v>
      </c>
      <c r="C61" s="24">
        <v>2138162</v>
      </c>
      <c r="D61" s="12">
        <f t="shared" si="0"/>
        <v>0</v>
      </c>
      <c r="E61" s="12"/>
      <c r="F61" s="12"/>
      <c r="G61" s="12">
        <f t="shared" si="2"/>
        <v>71147058.719999999</v>
      </c>
      <c r="H61" s="12"/>
      <c r="I61" s="12"/>
      <c r="J61" s="12"/>
      <c r="K61" s="12">
        <v>2364600</v>
      </c>
      <c r="L61" s="12">
        <v>68782458.719999999</v>
      </c>
      <c r="M61" s="12">
        <f t="shared" si="3"/>
        <v>0</v>
      </c>
      <c r="N61" s="12"/>
      <c r="O61" s="12"/>
      <c r="P61" s="12"/>
      <c r="Q61" s="12"/>
      <c r="R61" s="12"/>
      <c r="S61" s="12"/>
      <c r="T61" s="13">
        <f t="shared" si="1"/>
        <v>71147058.719999999</v>
      </c>
    </row>
    <row r="62" spans="1:21" x14ac:dyDescent="0.25">
      <c r="A62" s="10">
        <v>53</v>
      </c>
      <c r="B62" s="11" t="s">
        <v>72</v>
      </c>
      <c r="C62" s="24">
        <v>2338163</v>
      </c>
      <c r="D62" s="12">
        <f t="shared" si="0"/>
        <v>0</v>
      </c>
      <c r="E62" s="12"/>
      <c r="F62" s="12"/>
      <c r="G62" s="12">
        <f t="shared" si="2"/>
        <v>914612.76</v>
      </c>
      <c r="H62" s="12"/>
      <c r="I62" s="12"/>
      <c r="J62" s="12"/>
      <c r="K62" s="12"/>
      <c r="L62" s="12">
        <v>914612.76</v>
      </c>
      <c r="M62" s="12">
        <f t="shared" si="3"/>
        <v>0</v>
      </c>
      <c r="N62" s="12"/>
      <c r="O62" s="12"/>
      <c r="P62" s="12"/>
      <c r="Q62" s="12"/>
      <c r="R62" s="12"/>
      <c r="S62" s="12"/>
      <c r="T62" s="13">
        <f t="shared" si="1"/>
        <v>914612.76</v>
      </c>
    </row>
    <row r="63" spans="1:21" x14ac:dyDescent="0.25">
      <c r="A63" s="10">
        <v>54</v>
      </c>
      <c r="B63" s="11" t="s">
        <v>73</v>
      </c>
      <c r="C63" s="24">
        <v>2138159</v>
      </c>
      <c r="D63" s="12">
        <f t="shared" si="0"/>
        <v>0</v>
      </c>
      <c r="E63" s="12"/>
      <c r="F63" s="12"/>
      <c r="G63" s="12">
        <f t="shared" si="2"/>
        <v>4669638.01</v>
      </c>
      <c r="H63" s="12"/>
      <c r="I63" s="12"/>
      <c r="J63" s="12"/>
      <c r="K63" s="12"/>
      <c r="L63" s="12">
        <v>4669638.01</v>
      </c>
      <c r="M63" s="12">
        <f t="shared" si="3"/>
        <v>0</v>
      </c>
      <c r="N63" s="12"/>
      <c r="O63" s="12"/>
      <c r="P63" s="12"/>
      <c r="Q63" s="12"/>
      <c r="R63" s="12"/>
      <c r="S63" s="12"/>
      <c r="T63" s="13">
        <f t="shared" si="1"/>
        <v>4669638.01</v>
      </c>
    </row>
    <row r="64" spans="1:21" x14ac:dyDescent="0.25">
      <c r="A64" s="10">
        <v>55</v>
      </c>
      <c r="B64" s="11" t="s">
        <v>74</v>
      </c>
      <c r="C64" s="24">
        <v>2306172</v>
      </c>
      <c r="D64" s="12">
        <f t="shared" si="0"/>
        <v>0</v>
      </c>
      <c r="E64" s="12"/>
      <c r="F64" s="12"/>
      <c r="G64" s="12">
        <f t="shared" si="2"/>
        <v>1169015.8999999999</v>
      </c>
      <c r="H64" s="12"/>
      <c r="I64" s="12"/>
      <c r="J64" s="12"/>
      <c r="K64" s="12"/>
      <c r="L64" s="12">
        <v>1169015.8999999999</v>
      </c>
      <c r="M64" s="12">
        <f t="shared" si="3"/>
        <v>0</v>
      </c>
      <c r="N64" s="12"/>
      <c r="O64" s="12"/>
      <c r="P64" s="12"/>
      <c r="Q64" s="12"/>
      <c r="R64" s="12"/>
      <c r="S64" s="12"/>
      <c r="T64" s="13">
        <f t="shared" si="1"/>
        <v>1169015.8999999999</v>
      </c>
    </row>
    <row r="65" spans="1:20" x14ac:dyDescent="0.25">
      <c r="A65" s="10">
        <v>56</v>
      </c>
      <c r="B65" s="11" t="s">
        <v>75</v>
      </c>
      <c r="C65" s="24">
        <v>2107176</v>
      </c>
      <c r="D65" s="12">
        <f t="shared" si="0"/>
        <v>0</v>
      </c>
      <c r="E65" s="12"/>
      <c r="F65" s="12"/>
      <c r="G65" s="12">
        <f t="shared" si="2"/>
        <v>2292199.4700000002</v>
      </c>
      <c r="H65" s="12"/>
      <c r="I65" s="12"/>
      <c r="J65" s="12"/>
      <c r="K65" s="12">
        <v>2292199.4700000002</v>
      </c>
      <c r="L65" s="12"/>
      <c r="M65" s="12">
        <f t="shared" si="3"/>
        <v>295276.79999999999</v>
      </c>
      <c r="N65" s="12"/>
      <c r="O65" s="12">
        <v>295276.79999999999</v>
      </c>
      <c r="P65" s="12"/>
      <c r="Q65" s="12"/>
      <c r="R65" s="12"/>
      <c r="S65" s="12"/>
      <c r="T65" s="13">
        <f t="shared" si="1"/>
        <v>2587476.27</v>
      </c>
    </row>
    <row r="66" spans="1:20" x14ac:dyDescent="0.25">
      <c r="A66" s="10">
        <v>57</v>
      </c>
      <c r="B66" s="11" t="s">
        <v>76</v>
      </c>
      <c r="C66" s="24">
        <v>2106177</v>
      </c>
      <c r="D66" s="12">
        <f t="shared" si="0"/>
        <v>0</v>
      </c>
      <c r="E66" s="12"/>
      <c r="F66" s="12"/>
      <c r="G66" s="12">
        <f t="shared" si="2"/>
        <v>977890.82000000018</v>
      </c>
      <c r="H66" s="12"/>
      <c r="I66" s="12"/>
      <c r="J66" s="12"/>
      <c r="K66" s="12">
        <v>0</v>
      </c>
      <c r="L66" s="12">
        <v>977890.82000000018</v>
      </c>
      <c r="M66" s="12">
        <f t="shared" si="3"/>
        <v>0</v>
      </c>
      <c r="N66" s="12"/>
      <c r="O66" s="12"/>
      <c r="P66" s="12"/>
      <c r="Q66" s="12"/>
      <c r="R66" s="12"/>
      <c r="S66" s="12"/>
      <c r="T66" s="13">
        <f t="shared" si="1"/>
        <v>977890.82000000018</v>
      </c>
    </row>
    <row r="67" spans="1:20" x14ac:dyDescent="0.25">
      <c r="A67" s="10">
        <v>58</v>
      </c>
      <c r="B67" s="11" t="s">
        <v>77</v>
      </c>
      <c r="C67" s="24">
        <v>2106179</v>
      </c>
      <c r="D67" s="12">
        <f t="shared" si="0"/>
        <v>0</v>
      </c>
      <c r="E67" s="12"/>
      <c r="F67" s="12"/>
      <c r="G67" s="12">
        <f t="shared" si="2"/>
        <v>1872490.1</v>
      </c>
      <c r="H67" s="12"/>
      <c r="I67" s="12"/>
      <c r="J67" s="12"/>
      <c r="K67" s="12"/>
      <c r="L67" s="12">
        <v>1872490.1</v>
      </c>
      <c r="M67" s="12">
        <f t="shared" si="3"/>
        <v>0</v>
      </c>
      <c r="N67" s="12"/>
      <c r="O67" s="12"/>
      <c r="P67" s="12"/>
      <c r="Q67" s="12"/>
      <c r="R67" s="12"/>
      <c r="S67" s="12"/>
      <c r="T67" s="13">
        <f t="shared" si="1"/>
        <v>1872490.1</v>
      </c>
    </row>
    <row r="68" spans="1:20" x14ac:dyDescent="0.25">
      <c r="A68" s="10">
        <v>59</v>
      </c>
      <c r="B68" s="11" t="s">
        <v>78</v>
      </c>
      <c r="C68" s="24">
        <v>2106185</v>
      </c>
      <c r="D68" s="12">
        <f t="shared" si="0"/>
        <v>0</v>
      </c>
      <c r="E68" s="12"/>
      <c r="F68" s="12"/>
      <c r="G68" s="12">
        <f t="shared" si="2"/>
        <v>5369808.0899999999</v>
      </c>
      <c r="H68" s="12"/>
      <c r="I68" s="12"/>
      <c r="J68" s="12"/>
      <c r="K68" s="12"/>
      <c r="L68" s="12">
        <v>5369808.0899999999</v>
      </c>
      <c r="M68" s="12">
        <f t="shared" si="3"/>
        <v>0</v>
      </c>
      <c r="N68" s="12"/>
      <c r="O68" s="12"/>
      <c r="P68" s="12"/>
      <c r="Q68" s="12"/>
      <c r="R68" s="12"/>
      <c r="S68" s="12"/>
      <c r="T68" s="13">
        <f t="shared" si="1"/>
        <v>5369808.0899999999</v>
      </c>
    </row>
    <row r="69" spans="1:20" x14ac:dyDescent="0.25">
      <c r="A69" s="10">
        <v>60</v>
      </c>
      <c r="B69" s="11" t="s">
        <v>79</v>
      </c>
      <c r="C69" s="24">
        <v>2238211</v>
      </c>
      <c r="D69" s="12">
        <f t="shared" si="0"/>
        <v>0</v>
      </c>
      <c r="E69" s="12"/>
      <c r="F69" s="12"/>
      <c r="G69" s="12">
        <f t="shared" si="2"/>
        <v>11023824.129999999</v>
      </c>
      <c r="H69" s="12"/>
      <c r="I69" s="12"/>
      <c r="J69" s="12"/>
      <c r="K69" s="12">
        <v>5719914.5499999989</v>
      </c>
      <c r="L69" s="12">
        <v>5303909.58</v>
      </c>
      <c r="M69" s="12">
        <f t="shared" si="3"/>
        <v>0</v>
      </c>
      <c r="N69" s="12"/>
      <c r="O69" s="12"/>
      <c r="P69" s="12"/>
      <c r="Q69" s="12"/>
      <c r="R69" s="12"/>
      <c r="S69" s="12"/>
      <c r="T69" s="13">
        <f t="shared" si="1"/>
        <v>11023824.129999999</v>
      </c>
    </row>
    <row r="70" spans="1:20" x14ac:dyDescent="0.25">
      <c r="A70" s="10">
        <v>61</v>
      </c>
      <c r="B70" s="11" t="s">
        <v>80</v>
      </c>
      <c r="C70" s="24">
        <v>2138204</v>
      </c>
      <c r="D70" s="12">
        <f t="shared" ref="D70:D73" si="4">E70+F70</f>
        <v>0</v>
      </c>
      <c r="E70" s="12"/>
      <c r="F70" s="12"/>
      <c r="G70" s="12">
        <f t="shared" si="2"/>
        <v>0</v>
      </c>
      <c r="H70" s="12"/>
      <c r="I70" s="12"/>
      <c r="J70" s="12"/>
      <c r="K70" s="12"/>
      <c r="L70" s="12"/>
      <c r="M70" s="12">
        <f t="shared" si="3"/>
        <v>1163012.0319999999</v>
      </c>
      <c r="N70" s="12"/>
      <c r="O70" s="12">
        <v>1163012.0319999999</v>
      </c>
      <c r="P70" s="12"/>
      <c r="Q70" s="12"/>
      <c r="R70" s="12"/>
      <c r="S70" s="12"/>
      <c r="T70" s="13">
        <f t="shared" si="1"/>
        <v>1163012.0319999999</v>
      </c>
    </row>
    <row r="71" spans="1:20" x14ac:dyDescent="0.25">
      <c r="A71" s="10">
        <v>62</v>
      </c>
      <c r="B71" s="11" t="s">
        <v>81</v>
      </c>
      <c r="C71" s="24">
        <v>2338217</v>
      </c>
      <c r="D71" s="12">
        <f t="shared" si="4"/>
        <v>0</v>
      </c>
      <c r="E71" s="12"/>
      <c r="F71" s="12"/>
      <c r="G71" s="12">
        <f t="shared" ref="G71:G116" si="5">SUM(H71:L71)</f>
        <v>574784.73</v>
      </c>
      <c r="H71" s="12"/>
      <c r="I71" s="12"/>
      <c r="J71" s="12"/>
      <c r="K71" s="12">
        <v>574784.73</v>
      </c>
      <c r="L71" s="12"/>
      <c r="M71" s="12">
        <f t="shared" ref="M71:M116" si="6">N71+O71</f>
        <v>0</v>
      </c>
      <c r="N71" s="12"/>
      <c r="O71" s="12"/>
      <c r="P71" s="12"/>
      <c r="Q71" s="12"/>
      <c r="R71" s="12"/>
      <c r="S71" s="12"/>
      <c r="T71" s="13">
        <f t="shared" si="1"/>
        <v>574784.73</v>
      </c>
    </row>
    <row r="72" spans="1:20" x14ac:dyDescent="0.25">
      <c r="A72" s="10">
        <v>63</v>
      </c>
      <c r="B72" s="11" t="s">
        <v>82</v>
      </c>
      <c r="C72" s="26">
        <v>2107202</v>
      </c>
      <c r="D72" s="12">
        <f t="shared" si="4"/>
        <v>0</v>
      </c>
      <c r="E72" s="12"/>
      <c r="F72" s="12"/>
      <c r="G72" s="12">
        <f t="shared" si="5"/>
        <v>116781.03</v>
      </c>
      <c r="H72" s="12"/>
      <c r="I72" s="12"/>
      <c r="J72" s="12"/>
      <c r="K72" s="12">
        <v>116781.03</v>
      </c>
      <c r="L72" s="12"/>
      <c r="M72" s="12">
        <f t="shared" si="6"/>
        <v>0</v>
      </c>
      <c r="N72" s="12"/>
      <c r="O72" s="12"/>
      <c r="P72" s="12"/>
      <c r="Q72" s="12"/>
      <c r="R72" s="12"/>
      <c r="S72" s="12"/>
      <c r="T72" s="13">
        <f t="shared" si="1"/>
        <v>116781.03</v>
      </c>
    </row>
    <row r="73" spans="1:20" ht="31.5" x14ac:dyDescent="0.25">
      <c r="A73" s="10">
        <v>64</v>
      </c>
      <c r="B73" s="11" t="s">
        <v>83</v>
      </c>
      <c r="C73" s="26">
        <v>2138205</v>
      </c>
      <c r="D73" s="12">
        <f t="shared" si="4"/>
        <v>0</v>
      </c>
      <c r="E73" s="12"/>
      <c r="F73" s="12"/>
      <c r="G73" s="12">
        <f t="shared" si="5"/>
        <v>3380984.6399999997</v>
      </c>
      <c r="H73" s="12"/>
      <c r="I73" s="12"/>
      <c r="J73" s="12"/>
      <c r="K73" s="12"/>
      <c r="L73" s="12">
        <v>3380984.6399999997</v>
      </c>
      <c r="M73" s="12">
        <f t="shared" si="6"/>
        <v>11629363.199999999</v>
      </c>
      <c r="N73" s="12"/>
      <c r="O73" s="12">
        <v>11629363.199999999</v>
      </c>
      <c r="P73" s="12"/>
      <c r="Q73" s="12"/>
      <c r="R73" s="12"/>
      <c r="S73" s="12"/>
      <c r="T73" s="13">
        <f t="shared" si="1"/>
        <v>15010347.84</v>
      </c>
    </row>
    <row r="74" spans="1:20" x14ac:dyDescent="0.25">
      <c r="A74" s="10">
        <v>65</v>
      </c>
      <c r="B74" s="11" t="s">
        <v>124</v>
      </c>
      <c r="C74" s="26"/>
      <c r="D74" s="12"/>
      <c r="E74" s="12"/>
      <c r="F74" s="12"/>
      <c r="G74" s="12">
        <f t="shared" si="5"/>
        <v>40801.5</v>
      </c>
      <c r="H74" s="12"/>
      <c r="I74" s="12"/>
      <c r="J74" s="12"/>
      <c r="K74" s="12"/>
      <c r="L74" s="12">
        <v>40801.5</v>
      </c>
      <c r="M74" s="12"/>
      <c r="N74" s="12"/>
      <c r="O74" s="12"/>
      <c r="P74" s="12"/>
      <c r="Q74" s="12"/>
      <c r="R74" s="12"/>
      <c r="S74" s="12"/>
      <c r="T74" s="13">
        <f t="shared" ref="T74:T116" si="7">Q74+M74+G74+D74+P74</f>
        <v>40801.5</v>
      </c>
    </row>
    <row r="75" spans="1:20" x14ac:dyDescent="0.25">
      <c r="A75" s="10">
        <v>66</v>
      </c>
      <c r="B75" s="11" t="s">
        <v>125</v>
      </c>
      <c r="C75" s="26"/>
      <c r="D75" s="12"/>
      <c r="E75" s="12"/>
      <c r="F75" s="12"/>
      <c r="G75" s="12">
        <f t="shared" si="5"/>
        <v>222062.4</v>
      </c>
      <c r="H75" s="12"/>
      <c r="I75" s="12"/>
      <c r="J75" s="12"/>
      <c r="K75" s="12">
        <v>222062.4</v>
      </c>
      <c r="L75" s="12"/>
      <c r="M75" s="12"/>
      <c r="N75" s="12"/>
      <c r="O75" s="12"/>
      <c r="P75" s="12"/>
      <c r="Q75" s="12"/>
      <c r="R75" s="12"/>
      <c r="S75" s="12"/>
      <c r="T75" s="13">
        <f t="shared" si="7"/>
        <v>222062.4</v>
      </c>
    </row>
    <row r="76" spans="1:20" x14ac:dyDescent="0.25">
      <c r="A76" s="10">
        <v>67</v>
      </c>
      <c r="B76" s="11" t="s">
        <v>126</v>
      </c>
      <c r="C76" s="26"/>
      <c r="D76" s="12"/>
      <c r="E76" s="12"/>
      <c r="F76" s="12"/>
      <c r="G76" s="12">
        <f t="shared" si="5"/>
        <v>0</v>
      </c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3">
        <f t="shared" si="7"/>
        <v>0</v>
      </c>
    </row>
    <row r="77" spans="1:20" x14ac:dyDescent="0.25">
      <c r="A77" s="10">
        <v>68</v>
      </c>
      <c r="B77" s="11" t="s">
        <v>84</v>
      </c>
      <c r="C77" s="26">
        <v>3141002</v>
      </c>
      <c r="D77" s="12">
        <f t="shared" ref="D77:D91" si="8">E77+F77</f>
        <v>502184300.4192</v>
      </c>
      <c r="E77" s="12">
        <v>502184300.4192</v>
      </c>
      <c r="F77" s="12"/>
      <c r="G77" s="12">
        <f t="shared" si="5"/>
        <v>242811832.11000001</v>
      </c>
      <c r="H77" s="12">
        <v>141486797.70000002</v>
      </c>
      <c r="I77" s="12">
        <v>23978705.619999997</v>
      </c>
      <c r="J77" s="12">
        <v>45877658.050000004</v>
      </c>
      <c r="K77" s="12">
        <v>27449477.979999997</v>
      </c>
      <c r="L77" s="12">
        <v>4019192.76</v>
      </c>
      <c r="M77" s="12">
        <f t="shared" si="6"/>
        <v>40052957.817599997</v>
      </c>
      <c r="N77" s="12">
        <v>4726700.16</v>
      </c>
      <c r="O77" s="12">
        <v>35326257.657600001</v>
      </c>
      <c r="P77" s="12"/>
      <c r="Q77" s="12"/>
      <c r="R77" s="12"/>
      <c r="S77" s="12"/>
      <c r="T77" s="13">
        <f t="shared" si="7"/>
        <v>785049090.34680009</v>
      </c>
    </row>
    <row r="78" spans="1:20" x14ac:dyDescent="0.25">
      <c r="A78" s="10">
        <v>69</v>
      </c>
      <c r="B78" s="11" t="s">
        <v>85</v>
      </c>
      <c r="C78" s="26">
        <v>3141003</v>
      </c>
      <c r="D78" s="12">
        <f t="shared" si="8"/>
        <v>61746261.528000005</v>
      </c>
      <c r="E78" s="12">
        <v>61746261.528000005</v>
      </c>
      <c r="F78" s="12"/>
      <c r="G78" s="12">
        <f t="shared" si="5"/>
        <v>106000766.32000001</v>
      </c>
      <c r="H78" s="12">
        <v>67268350.24000001</v>
      </c>
      <c r="I78" s="12">
        <v>12940794.580000002</v>
      </c>
      <c r="J78" s="12">
        <v>13626371.5</v>
      </c>
      <c r="K78" s="12">
        <v>12165249.999999996</v>
      </c>
      <c r="L78" s="12"/>
      <c r="M78" s="12">
        <f t="shared" si="6"/>
        <v>39443347.507199995</v>
      </c>
      <c r="N78" s="12">
        <v>2907340.7999999998</v>
      </c>
      <c r="O78" s="12">
        <v>36536006.707199998</v>
      </c>
      <c r="P78" s="12">
        <v>28687972.400000002</v>
      </c>
      <c r="Q78" s="12"/>
      <c r="R78" s="12"/>
      <c r="S78" s="12"/>
      <c r="T78" s="13">
        <f t="shared" si="7"/>
        <v>235878347.7552</v>
      </c>
    </row>
    <row r="79" spans="1:20" x14ac:dyDescent="0.25">
      <c r="A79" s="10">
        <v>70</v>
      </c>
      <c r="B79" s="11" t="s">
        <v>86</v>
      </c>
      <c r="C79" s="26">
        <v>3141004</v>
      </c>
      <c r="D79" s="12">
        <f t="shared" si="8"/>
        <v>191977881.44639999</v>
      </c>
      <c r="E79" s="12">
        <v>191977881.44639999</v>
      </c>
      <c r="F79" s="12"/>
      <c r="G79" s="12">
        <f t="shared" si="5"/>
        <v>103746949.72</v>
      </c>
      <c r="H79" s="12">
        <v>71050523.599999994</v>
      </c>
      <c r="I79" s="12">
        <v>16814325.920000002</v>
      </c>
      <c r="J79" s="12">
        <v>3180765.0000000005</v>
      </c>
      <c r="K79" s="12">
        <v>11153101.200000003</v>
      </c>
      <c r="L79" s="12">
        <v>1548234</v>
      </c>
      <c r="M79" s="12">
        <f t="shared" si="6"/>
        <v>48127790.255999997</v>
      </c>
      <c r="N79" s="12">
        <v>36005144.447999999</v>
      </c>
      <c r="O79" s="12">
        <v>12122645.807999998</v>
      </c>
      <c r="P79" s="12"/>
      <c r="Q79" s="12"/>
      <c r="R79" s="12"/>
      <c r="S79" s="12"/>
      <c r="T79" s="13">
        <f t="shared" si="7"/>
        <v>343852621.4224</v>
      </c>
    </row>
    <row r="80" spans="1:20" x14ac:dyDescent="0.25">
      <c r="A80" s="10">
        <v>71</v>
      </c>
      <c r="B80" s="11" t="s">
        <v>87</v>
      </c>
      <c r="C80" s="26">
        <v>3141007</v>
      </c>
      <c r="D80" s="12">
        <f t="shared" si="8"/>
        <v>850304851.26826024</v>
      </c>
      <c r="E80" s="12">
        <v>819652967.32536018</v>
      </c>
      <c r="F80" s="12">
        <v>30651883.942900002</v>
      </c>
      <c r="G80" s="12">
        <f t="shared" si="5"/>
        <v>236165428.85999998</v>
      </c>
      <c r="H80" s="12">
        <v>121201798.19999999</v>
      </c>
      <c r="I80" s="12">
        <v>35869134.079999998</v>
      </c>
      <c r="J80" s="12">
        <v>16964080</v>
      </c>
      <c r="K80" s="12">
        <v>50268552</v>
      </c>
      <c r="L80" s="12">
        <v>11861864.58</v>
      </c>
      <c r="M80" s="12">
        <f t="shared" si="6"/>
        <v>43995107.519999996</v>
      </c>
      <c r="N80" s="12">
        <v>8493523.5839999989</v>
      </c>
      <c r="O80" s="12">
        <v>35501583.935999997</v>
      </c>
      <c r="P80" s="12"/>
      <c r="Q80" s="12"/>
      <c r="R80" s="12"/>
      <c r="S80" s="12"/>
      <c r="T80" s="13">
        <f t="shared" si="7"/>
        <v>1130465387.6482601</v>
      </c>
    </row>
    <row r="81" spans="1:20" x14ac:dyDescent="0.25">
      <c r="A81" s="10">
        <v>72</v>
      </c>
      <c r="B81" s="11" t="s">
        <v>88</v>
      </c>
      <c r="C81" s="26">
        <v>3148002</v>
      </c>
      <c r="D81" s="12">
        <f t="shared" si="8"/>
        <v>227316933.89999998</v>
      </c>
      <c r="E81" s="12">
        <v>227316933.89999998</v>
      </c>
      <c r="F81" s="12"/>
      <c r="G81" s="12">
        <f t="shared" si="5"/>
        <v>95765831.879999995</v>
      </c>
      <c r="H81" s="12"/>
      <c r="I81" s="12"/>
      <c r="J81" s="12"/>
      <c r="K81" s="12">
        <v>89722449.280000001</v>
      </c>
      <c r="L81" s="12">
        <v>6043382.5999999996</v>
      </c>
      <c r="M81" s="12">
        <f t="shared" si="6"/>
        <v>10048496.640000001</v>
      </c>
      <c r="N81" s="12"/>
      <c r="O81" s="12">
        <v>10048496.640000001</v>
      </c>
      <c r="P81" s="12"/>
      <c r="Q81" s="12"/>
      <c r="R81" s="12"/>
      <c r="S81" s="12"/>
      <c r="T81" s="13">
        <f t="shared" si="7"/>
        <v>333131262.41999996</v>
      </c>
    </row>
    <row r="82" spans="1:20" ht="31.5" x14ac:dyDescent="0.25">
      <c r="A82" s="10">
        <v>73</v>
      </c>
      <c r="B82" s="11" t="s">
        <v>89</v>
      </c>
      <c r="C82" s="26">
        <v>3151001</v>
      </c>
      <c r="D82" s="12">
        <f t="shared" si="8"/>
        <v>207909928.26376003</v>
      </c>
      <c r="E82" s="12">
        <v>198748845.69576004</v>
      </c>
      <c r="F82" s="12">
        <v>9161082.568</v>
      </c>
      <c r="G82" s="12">
        <f t="shared" si="5"/>
        <v>36150690</v>
      </c>
      <c r="H82" s="12"/>
      <c r="I82" s="12"/>
      <c r="J82" s="12"/>
      <c r="K82" s="12">
        <v>19437012</v>
      </c>
      <c r="L82" s="12">
        <v>16713678</v>
      </c>
      <c r="M82" s="12">
        <f t="shared" si="6"/>
        <v>44785086.527999997</v>
      </c>
      <c r="N82" s="12">
        <v>31965530.687999997</v>
      </c>
      <c r="O82" s="12">
        <v>12819555.84</v>
      </c>
      <c r="P82" s="12"/>
      <c r="Q82" s="12"/>
      <c r="R82" s="12"/>
      <c r="S82" s="12"/>
      <c r="T82" s="13">
        <f t="shared" si="7"/>
        <v>288845704.79176003</v>
      </c>
    </row>
    <row r="83" spans="1:20" x14ac:dyDescent="0.25">
      <c r="A83" s="10">
        <v>74</v>
      </c>
      <c r="B83" s="11" t="s">
        <v>90</v>
      </c>
      <c r="C83" s="26">
        <v>3241001</v>
      </c>
      <c r="D83" s="12">
        <f t="shared" si="8"/>
        <v>184877137.59899998</v>
      </c>
      <c r="E83" s="12">
        <v>184877137.59899998</v>
      </c>
      <c r="F83" s="12"/>
      <c r="G83" s="12">
        <f t="shared" si="5"/>
        <v>315994356.19999999</v>
      </c>
      <c r="H83" s="12">
        <v>165451259.59999999</v>
      </c>
      <c r="I83" s="12">
        <v>4068489.6</v>
      </c>
      <c r="J83" s="12">
        <v>98392965</v>
      </c>
      <c r="K83" s="12">
        <v>25887652</v>
      </c>
      <c r="L83" s="12">
        <v>22193990</v>
      </c>
      <c r="M83" s="12">
        <f t="shared" si="6"/>
        <v>34024598.025600001</v>
      </c>
      <c r="N83" s="12">
        <v>13026158.745600002</v>
      </c>
      <c r="O83" s="12">
        <v>20998439.279999997</v>
      </c>
      <c r="P83" s="12"/>
      <c r="Q83" s="12"/>
      <c r="R83" s="12"/>
      <c r="S83" s="12"/>
      <c r="T83" s="13">
        <f t="shared" si="7"/>
        <v>534896091.82459998</v>
      </c>
    </row>
    <row r="84" spans="1:20" ht="31.5" x14ac:dyDescent="0.25">
      <c r="A84" s="10">
        <v>75</v>
      </c>
      <c r="B84" s="11" t="s">
        <v>91</v>
      </c>
      <c r="C84" s="26">
        <v>306001</v>
      </c>
      <c r="D84" s="12">
        <f t="shared" si="8"/>
        <v>0</v>
      </c>
      <c r="E84" s="12"/>
      <c r="F84" s="12"/>
      <c r="G84" s="12">
        <f t="shared" si="5"/>
        <v>291020626.24000001</v>
      </c>
      <c r="H84" s="12"/>
      <c r="I84" s="12"/>
      <c r="J84" s="12"/>
      <c r="K84" s="12">
        <v>148499530.54000002</v>
      </c>
      <c r="L84" s="12">
        <v>142521095.69999999</v>
      </c>
      <c r="M84" s="12">
        <f t="shared" si="6"/>
        <v>0</v>
      </c>
      <c r="N84" s="12"/>
      <c r="O84" s="12"/>
      <c r="P84" s="12"/>
      <c r="Q84" s="12"/>
      <c r="R84" s="12"/>
      <c r="S84" s="12"/>
      <c r="T84" s="13">
        <f t="shared" si="7"/>
        <v>291020626.24000001</v>
      </c>
    </row>
    <row r="85" spans="1:20" x14ac:dyDescent="0.25">
      <c r="A85" s="10">
        <v>76</v>
      </c>
      <c r="B85" s="11" t="s">
        <v>92</v>
      </c>
      <c r="C85" s="26">
        <v>3101009</v>
      </c>
      <c r="D85" s="12">
        <f t="shared" si="8"/>
        <v>0</v>
      </c>
      <c r="E85" s="12"/>
      <c r="F85" s="12"/>
      <c r="G85" s="12">
        <f t="shared" si="5"/>
        <v>76715865.980000004</v>
      </c>
      <c r="H85" s="12">
        <v>59018236.399999999</v>
      </c>
      <c r="I85" s="12">
        <v>10545017.380000001</v>
      </c>
      <c r="J85" s="12">
        <v>1060255</v>
      </c>
      <c r="K85" s="12">
        <v>6092357.2000000011</v>
      </c>
      <c r="L85" s="12"/>
      <c r="M85" s="12">
        <f t="shared" si="6"/>
        <v>19199351.807999995</v>
      </c>
      <c r="N85" s="12"/>
      <c r="O85" s="12">
        <v>19199351.807999995</v>
      </c>
      <c r="P85" s="12"/>
      <c r="Q85" s="12"/>
      <c r="R85" s="12"/>
      <c r="S85" s="12"/>
      <c r="T85" s="13">
        <f t="shared" si="7"/>
        <v>95915217.788000003</v>
      </c>
    </row>
    <row r="86" spans="1:20" ht="31.5" x14ac:dyDescent="0.25">
      <c r="A86" s="10">
        <v>77</v>
      </c>
      <c r="B86" s="14" t="s">
        <v>93</v>
      </c>
      <c r="C86" s="26">
        <v>3107001</v>
      </c>
      <c r="D86" s="12">
        <f t="shared" si="8"/>
        <v>0</v>
      </c>
      <c r="E86" s="12"/>
      <c r="F86" s="12"/>
      <c r="G86" s="12">
        <f t="shared" si="5"/>
        <v>67745816.640000001</v>
      </c>
      <c r="H86" s="12"/>
      <c r="I86" s="12"/>
      <c r="J86" s="12"/>
      <c r="K86" s="12">
        <v>67745816.640000001</v>
      </c>
      <c r="L86" s="12"/>
      <c r="M86" s="12">
        <f t="shared" si="6"/>
        <v>0</v>
      </c>
      <c r="N86" s="12"/>
      <c r="O86" s="12"/>
      <c r="P86" s="12"/>
      <c r="Q86" s="12"/>
      <c r="R86" s="12"/>
      <c r="S86" s="12"/>
      <c r="T86" s="13">
        <f t="shared" si="7"/>
        <v>67745816.640000001</v>
      </c>
    </row>
    <row r="87" spans="1:20" ht="31.5" x14ac:dyDescent="0.25">
      <c r="A87" s="10">
        <v>78</v>
      </c>
      <c r="B87" s="11" t="s">
        <v>94</v>
      </c>
      <c r="C87" s="26">
        <v>3107002</v>
      </c>
      <c r="D87" s="12">
        <f t="shared" si="8"/>
        <v>0</v>
      </c>
      <c r="E87" s="12"/>
      <c r="F87" s="12"/>
      <c r="G87" s="12">
        <f t="shared" si="5"/>
        <v>51703584.799999997</v>
      </c>
      <c r="H87" s="12"/>
      <c r="I87" s="12"/>
      <c r="J87" s="12"/>
      <c r="K87" s="12">
        <v>51703584.799999997</v>
      </c>
      <c r="L87" s="12"/>
      <c r="M87" s="12">
        <f t="shared" si="6"/>
        <v>0</v>
      </c>
      <c r="N87" s="12"/>
      <c r="O87" s="12"/>
      <c r="P87" s="12"/>
      <c r="Q87" s="12"/>
      <c r="R87" s="12"/>
      <c r="S87" s="12"/>
      <c r="T87" s="13">
        <f t="shared" si="7"/>
        <v>51703584.799999997</v>
      </c>
    </row>
    <row r="88" spans="1:20" ht="31.5" x14ac:dyDescent="0.25">
      <c r="A88" s="10">
        <v>79</v>
      </c>
      <c r="B88" s="11" t="s">
        <v>95</v>
      </c>
      <c r="C88" s="26">
        <v>3207001</v>
      </c>
      <c r="D88" s="12">
        <f t="shared" si="8"/>
        <v>0</v>
      </c>
      <c r="E88" s="12"/>
      <c r="F88" s="12"/>
      <c r="G88" s="12">
        <f t="shared" si="5"/>
        <v>53413040</v>
      </c>
      <c r="H88" s="12"/>
      <c r="I88" s="12"/>
      <c r="J88" s="12"/>
      <c r="K88" s="12">
        <v>53413040</v>
      </c>
      <c r="L88" s="12"/>
      <c r="M88" s="12">
        <f t="shared" si="6"/>
        <v>0</v>
      </c>
      <c r="N88" s="12"/>
      <c r="O88" s="12"/>
      <c r="P88" s="12"/>
      <c r="Q88" s="12"/>
      <c r="R88" s="12"/>
      <c r="S88" s="12"/>
      <c r="T88" s="13">
        <f t="shared" si="7"/>
        <v>53413040</v>
      </c>
    </row>
    <row r="89" spans="1:20" ht="31.5" x14ac:dyDescent="0.25">
      <c r="A89" s="10">
        <v>80</v>
      </c>
      <c r="B89" s="11" t="s">
        <v>96</v>
      </c>
      <c r="C89" s="26">
        <v>4346004</v>
      </c>
      <c r="D89" s="12">
        <f t="shared" si="8"/>
        <v>42192478.400699995</v>
      </c>
      <c r="E89" s="12">
        <v>40612053.148799993</v>
      </c>
      <c r="F89" s="12">
        <v>1580425.2518999998</v>
      </c>
      <c r="G89" s="12">
        <f t="shared" si="5"/>
        <v>59361795.489999995</v>
      </c>
      <c r="H89" s="12">
        <v>39751634.850000001</v>
      </c>
      <c r="I89" s="12">
        <v>10496967.84</v>
      </c>
      <c r="J89" s="12">
        <v>6193532.8000000007</v>
      </c>
      <c r="K89" s="12">
        <v>2919660</v>
      </c>
      <c r="L89" s="12"/>
      <c r="M89" s="12">
        <f t="shared" si="6"/>
        <v>31012649.740800001</v>
      </c>
      <c r="N89" s="12">
        <v>15484996.800000001</v>
      </c>
      <c r="O89" s="12">
        <v>15527652.9408</v>
      </c>
      <c r="P89" s="12"/>
      <c r="Q89" s="12"/>
      <c r="R89" s="12"/>
      <c r="S89" s="12"/>
      <c r="T89" s="13">
        <f t="shared" si="7"/>
        <v>132566923.63150001</v>
      </c>
    </row>
    <row r="90" spans="1:20" ht="31.5" x14ac:dyDescent="0.25">
      <c r="A90" s="10">
        <v>81</v>
      </c>
      <c r="B90" s="11" t="s">
        <v>97</v>
      </c>
      <c r="C90" s="26">
        <v>3131001</v>
      </c>
      <c r="D90" s="12">
        <f t="shared" si="8"/>
        <v>2770121.5920000002</v>
      </c>
      <c r="E90" s="12">
        <v>2770121.5920000002</v>
      </c>
      <c r="F90" s="12"/>
      <c r="G90" s="12">
        <f t="shared" si="5"/>
        <v>18106895.73</v>
      </c>
      <c r="H90" s="12">
        <v>13006009.17</v>
      </c>
      <c r="I90" s="12">
        <v>3519429.02</v>
      </c>
      <c r="J90" s="12">
        <v>1386813.54</v>
      </c>
      <c r="K90" s="12">
        <v>194644.00000000047</v>
      </c>
      <c r="L90" s="12"/>
      <c r="M90" s="12">
        <f t="shared" si="6"/>
        <v>6316425.0240000002</v>
      </c>
      <c r="N90" s="12"/>
      <c r="O90" s="12">
        <v>6316425.0240000002</v>
      </c>
      <c r="P90" s="12"/>
      <c r="Q90" s="12"/>
      <c r="R90" s="12"/>
      <c r="S90" s="12"/>
      <c r="T90" s="13">
        <f t="shared" si="7"/>
        <v>27193442.346000001</v>
      </c>
    </row>
    <row r="91" spans="1:20" ht="31.5" x14ac:dyDescent="0.25">
      <c r="A91" s="10">
        <v>82</v>
      </c>
      <c r="B91" s="11" t="s">
        <v>98</v>
      </c>
      <c r="C91" s="26">
        <v>3310001</v>
      </c>
      <c r="D91" s="12">
        <f t="shared" si="8"/>
        <v>0</v>
      </c>
      <c r="E91" s="12"/>
      <c r="F91" s="12"/>
      <c r="G91" s="12">
        <f t="shared" si="5"/>
        <v>0</v>
      </c>
      <c r="H91" s="12"/>
      <c r="I91" s="12"/>
      <c r="J91" s="12"/>
      <c r="K91" s="12"/>
      <c r="L91" s="12"/>
      <c r="M91" s="12">
        <f t="shared" si="6"/>
        <v>0</v>
      </c>
      <c r="N91" s="12"/>
      <c r="O91" s="12"/>
      <c r="P91" s="12"/>
      <c r="Q91" s="12">
        <f>R91+S91</f>
        <v>377640059.38999999</v>
      </c>
      <c r="R91" s="12">
        <v>375154558.58999997</v>
      </c>
      <c r="S91" s="12">
        <v>2485500.7999999998</v>
      </c>
      <c r="T91" s="13">
        <f t="shared" si="7"/>
        <v>377640059.38999999</v>
      </c>
    </row>
    <row r="92" spans="1:20" ht="31.5" x14ac:dyDescent="0.25">
      <c r="A92" s="10">
        <v>83</v>
      </c>
      <c r="B92" s="11" t="s">
        <v>99</v>
      </c>
      <c r="C92" s="26">
        <v>1343005</v>
      </c>
      <c r="D92" s="12">
        <f t="shared" ref="D92:D116" si="9">E92+F92</f>
        <v>20359411.030000001</v>
      </c>
      <c r="E92" s="12">
        <v>20359411.030000001</v>
      </c>
      <c r="F92" s="12"/>
      <c r="G92" s="12">
        <f t="shared" si="5"/>
        <v>52756254.219999999</v>
      </c>
      <c r="H92" s="12">
        <v>30893420.599999998</v>
      </c>
      <c r="I92" s="12">
        <v>4914331.92</v>
      </c>
      <c r="J92" s="12">
        <v>10460341.700000001</v>
      </c>
      <c r="K92" s="12">
        <v>6488160.0000000019</v>
      </c>
      <c r="L92" s="12"/>
      <c r="M92" s="12">
        <f t="shared" si="6"/>
        <v>13645043.775999999</v>
      </c>
      <c r="N92" s="12">
        <v>311933.44</v>
      </c>
      <c r="O92" s="12">
        <v>13333110.335999999</v>
      </c>
      <c r="P92" s="12"/>
      <c r="Q92" s="12">
        <f t="shared" ref="Q92:Q116" si="10">R92+S92</f>
        <v>8017079.4199999999</v>
      </c>
      <c r="R92" s="12">
        <v>7910600.2199999997</v>
      </c>
      <c r="S92" s="12">
        <v>106479.2</v>
      </c>
      <c r="T92" s="13">
        <f t="shared" si="7"/>
        <v>94777788.445999995</v>
      </c>
    </row>
    <row r="93" spans="1:20" ht="31.5" x14ac:dyDescent="0.25">
      <c r="A93" s="10">
        <v>84</v>
      </c>
      <c r="B93" s="16" t="s">
        <v>100</v>
      </c>
      <c r="C93" s="26">
        <v>1340004</v>
      </c>
      <c r="D93" s="12">
        <f t="shared" si="9"/>
        <v>59699770.969999991</v>
      </c>
      <c r="E93" s="12">
        <v>59699770.969999991</v>
      </c>
      <c r="F93" s="12"/>
      <c r="G93" s="12">
        <f t="shared" si="5"/>
        <v>196233381.35999998</v>
      </c>
      <c r="H93" s="12">
        <v>113645624.81999999</v>
      </c>
      <c r="I93" s="12">
        <v>20360542.039999999</v>
      </c>
      <c r="J93" s="12">
        <v>37896614.5</v>
      </c>
      <c r="K93" s="12">
        <v>24330599.999999993</v>
      </c>
      <c r="L93" s="12"/>
      <c r="M93" s="12">
        <f t="shared" si="6"/>
        <v>23711635.583999999</v>
      </c>
      <c r="N93" s="12">
        <v>12097641.92</v>
      </c>
      <c r="O93" s="12">
        <v>11613993.663999999</v>
      </c>
      <c r="P93" s="12"/>
      <c r="Q93" s="12">
        <f t="shared" si="10"/>
        <v>34254777.039999999</v>
      </c>
      <c r="R93" s="12">
        <v>33722381.039999999</v>
      </c>
      <c r="S93" s="12">
        <v>532396</v>
      </c>
      <c r="T93" s="13">
        <f t="shared" si="7"/>
        <v>313899564.95399994</v>
      </c>
    </row>
    <row r="94" spans="1:20" x14ac:dyDescent="0.25">
      <c r="A94" s="10">
        <v>85</v>
      </c>
      <c r="B94" s="14" t="s">
        <v>101</v>
      </c>
      <c r="C94" s="26">
        <v>1343001</v>
      </c>
      <c r="D94" s="12">
        <f t="shared" si="9"/>
        <v>97431825.496599972</v>
      </c>
      <c r="E94" s="12">
        <v>97431825.496599972</v>
      </c>
      <c r="F94" s="12"/>
      <c r="G94" s="12">
        <f t="shared" si="5"/>
        <v>89938802.560000002</v>
      </c>
      <c r="H94" s="12">
        <v>62535529.980000004</v>
      </c>
      <c r="I94" s="12">
        <v>6309793.0800000001</v>
      </c>
      <c r="J94" s="12">
        <v>12415565.5</v>
      </c>
      <c r="K94" s="12">
        <v>8677914</v>
      </c>
      <c r="L94" s="12"/>
      <c r="M94" s="12">
        <f t="shared" si="6"/>
        <v>16770980.262399999</v>
      </c>
      <c r="N94" s="12"/>
      <c r="O94" s="12">
        <v>16770980.262399999</v>
      </c>
      <c r="P94" s="12"/>
      <c r="Q94" s="12">
        <f t="shared" si="10"/>
        <v>13819621.24</v>
      </c>
      <c r="R94" s="12">
        <v>13221225.24</v>
      </c>
      <c r="S94" s="12">
        <v>598396</v>
      </c>
      <c r="T94" s="13">
        <f t="shared" si="7"/>
        <v>217961229.55899996</v>
      </c>
    </row>
    <row r="95" spans="1:20" x14ac:dyDescent="0.25">
      <c r="A95" s="10">
        <v>86</v>
      </c>
      <c r="B95" s="14" t="s">
        <v>102</v>
      </c>
      <c r="C95" s="26">
        <v>1343002</v>
      </c>
      <c r="D95" s="12">
        <f t="shared" si="9"/>
        <v>77355034.203999981</v>
      </c>
      <c r="E95" s="12">
        <v>77355034.203999981</v>
      </c>
      <c r="F95" s="12"/>
      <c r="G95" s="12">
        <f t="shared" si="5"/>
        <v>122637494.8</v>
      </c>
      <c r="H95" s="12">
        <v>94399300.709999993</v>
      </c>
      <c r="I95" s="12">
        <v>8808714.8399999999</v>
      </c>
      <c r="J95" s="12">
        <v>13509033.25</v>
      </c>
      <c r="K95" s="12">
        <v>5920446</v>
      </c>
      <c r="L95" s="12"/>
      <c r="M95" s="12">
        <f t="shared" si="6"/>
        <v>19421869.376000002</v>
      </c>
      <c r="N95" s="12">
        <v>10751974.687999999</v>
      </c>
      <c r="O95" s="12">
        <v>8669894.688000001</v>
      </c>
      <c r="P95" s="12">
        <v>5100104.5200000005</v>
      </c>
      <c r="Q95" s="12">
        <f t="shared" si="10"/>
        <v>14866808.82</v>
      </c>
      <c r="R95" s="12">
        <v>14334412.82</v>
      </c>
      <c r="S95" s="12">
        <v>532396</v>
      </c>
      <c r="T95" s="13">
        <f t="shared" si="7"/>
        <v>239381311.72</v>
      </c>
    </row>
    <row r="96" spans="1:20" ht="31.5" x14ac:dyDescent="0.25">
      <c r="A96" s="10">
        <v>87</v>
      </c>
      <c r="B96" s="11" t="s">
        <v>103</v>
      </c>
      <c r="C96" s="26">
        <v>1343303</v>
      </c>
      <c r="D96" s="12">
        <f t="shared" si="9"/>
        <v>166451440.04999995</v>
      </c>
      <c r="E96" s="12">
        <v>166451440.04999995</v>
      </c>
      <c r="F96" s="12"/>
      <c r="G96" s="12">
        <f t="shared" si="5"/>
        <v>313754965.84000003</v>
      </c>
      <c r="H96" s="12">
        <v>235037869.14000002</v>
      </c>
      <c r="I96" s="12">
        <v>21102145.199999999</v>
      </c>
      <c r="J96" s="12">
        <v>29614393.5</v>
      </c>
      <c r="K96" s="12">
        <v>25303824</v>
      </c>
      <c r="L96" s="12">
        <v>2696734</v>
      </c>
      <c r="M96" s="12">
        <f t="shared" si="6"/>
        <v>57674032.415999994</v>
      </c>
      <c r="N96" s="12">
        <v>22844203.199999996</v>
      </c>
      <c r="O96" s="12">
        <v>34829829.215999998</v>
      </c>
      <c r="P96" s="12"/>
      <c r="Q96" s="12">
        <f t="shared" si="10"/>
        <v>31383010.879999999</v>
      </c>
      <c r="R96" s="12">
        <v>29944218.879999999</v>
      </c>
      <c r="S96" s="12">
        <v>1438792.0000000002</v>
      </c>
      <c r="T96" s="13">
        <f t="shared" si="7"/>
        <v>569263449.18599999</v>
      </c>
    </row>
    <row r="97" spans="1:20" x14ac:dyDescent="0.25">
      <c r="A97" s="10">
        <v>88</v>
      </c>
      <c r="B97" s="11" t="s">
        <v>104</v>
      </c>
      <c r="C97" s="26">
        <v>1340011</v>
      </c>
      <c r="D97" s="12">
        <f t="shared" si="9"/>
        <v>61313302.82</v>
      </c>
      <c r="E97" s="12">
        <v>61313302.82</v>
      </c>
      <c r="F97" s="12"/>
      <c r="G97" s="12">
        <f t="shared" si="5"/>
        <v>103961174.38000001</v>
      </c>
      <c r="H97" s="12">
        <v>84199681.200000003</v>
      </c>
      <c r="I97" s="12">
        <v>5620836.4799999995</v>
      </c>
      <c r="J97" s="12">
        <v>9923352.7000000011</v>
      </c>
      <c r="K97" s="12">
        <v>4217303.9999999981</v>
      </c>
      <c r="L97" s="12"/>
      <c r="M97" s="12">
        <f t="shared" si="6"/>
        <v>20108198.655999999</v>
      </c>
      <c r="N97" s="12"/>
      <c r="O97" s="12">
        <v>20108198.655999999</v>
      </c>
      <c r="P97" s="12"/>
      <c r="Q97" s="12">
        <f t="shared" si="10"/>
        <v>13903144.469999999</v>
      </c>
      <c r="R97" s="12">
        <v>13370748.469999999</v>
      </c>
      <c r="S97" s="12">
        <v>532396</v>
      </c>
      <c r="T97" s="13">
        <f t="shared" si="7"/>
        <v>199285820.32600001</v>
      </c>
    </row>
    <row r="98" spans="1:20" ht="31.5" x14ac:dyDescent="0.25">
      <c r="A98" s="10">
        <v>89</v>
      </c>
      <c r="B98" s="14" t="s">
        <v>105</v>
      </c>
      <c r="C98" s="26">
        <v>1340013</v>
      </c>
      <c r="D98" s="12">
        <f t="shared" si="9"/>
        <v>83493158.918400005</v>
      </c>
      <c r="E98" s="12">
        <v>83493158.918400005</v>
      </c>
      <c r="F98" s="12"/>
      <c r="G98" s="12">
        <f t="shared" si="5"/>
        <v>182637723.89999998</v>
      </c>
      <c r="H98" s="12">
        <v>136089399.19999999</v>
      </c>
      <c r="I98" s="12">
        <v>12237734.16</v>
      </c>
      <c r="J98" s="12">
        <v>21658730.540000003</v>
      </c>
      <c r="K98" s="12">
        <v>12651860.000000004</v>
      </c>
      <c r="L98" s="12"/>
      <c r="M98" s="12">
        <f t="shared" si="6"/>
        <v>46515181.43999999</v>
      </c>
      <c r="N98" s="12">
        <v>5375763.9935999988</v>
      </c>
      <c r="O98" s="12">
        <v>41139417.446399994</v>
      </c>
      <c r="P98" s="12"/>
      <c r="Q98" s="12">
        <f t="shared" si="10"/>
        <v>22081562.079999998</v>
      </c>
      <c r="R98" s="12">
        <v>21542686.879999999</v>
      </c>
      <c r="S98" s="12">
        <v>538875.19999999995</v>
      </c>
      <c r="T98" s="13">
        <f t="shared" si="7"/>
        <v>334727626.33839995</v>
      </c>
    </row>
    <row r="99" spans="1:20" x14ac:dyDescent="0.25">
      <c r="A99" s="10">
        <v>90</v>
      </c>
      <c r="B99" s="14" t="s">
        <v>106</v>
      </c>
      <c r="C99" s="26">
        <v>1340014</v>
      </c>
      <c r="D99" s="12">
        <f t="shared" si="9"/>
        <v>324873549.92719209</v>
      </c>
      <c r="E99" s="12">
        <v>324873549.92719209</v>
      </c>
      <c r="F99" s="12"/>
      <c r="G99" s="12">
        <f t="shared" si="5"/>
        <v>306226419.89000005</v>
      </c>
      <c r="H99" s="12">
        <v>192568310.55000001</v>
      </c>
      <c r="I99" s="12">
        <v>27130838.899999999</v>
      </c>
      <c r="J99" s="12">
        <v>41177935.119999997</v>
      </c>
      <c r="K99" s="12">
        <v>41848460.000000007</v>
      </c>
      <c r="L99" s="12">
        <v>3500875.32</v>
      </c>
      <c r="M99" s="12">
        <f t="shared" si="6"/>
        <v>92588272.183679998</v>
      </c>
      <c r="N99" s="12">
        <v>41656204.087679997</v>
      </c>
      <c r="O99" s="12">
        <v>50932068.096000008</v>
      </c>
      <c r="P99" s="12"/>
      <c r="Q99" s="12">
        <f t="shared" si="10"/>
        <v>54986085.960000001</v>
      </c>
      <c r="R99" s="12">
        <v>54177773.160000004</v>
      </c>
      <c r="S99" s="12">
        <v>808312.79999999993</v>
      </c>
      <c r="T99" s="13">
        <f t="shared" si="7"/>
        <v>778674327.96087217</v>
      </c>
    </row>
    <row r="100" spans="1:20" ht="31.5" x14ac:dyDescent="0.25">
      <c r="A100" s="10">
        <v>91</v>
      </c>
      <c r="B100" s="14" t="s">
        <v>107</v>
      </c>
      <c r="C100" s="26">
        <v>1307014</v>
      </c>
      <c r="D100" s="12">
        <f t="shared" si="9"/>
        <v>0</v>
      </c>
      <c r="E100" s="12"/>
      <c r="F100" s="12"/>
      <c r="G100" s="12">
        <f t="shared" si="5"/>
        <v>38524006.399999999</v>
      </c>
      <c r="H100" s="12"/>
      <c r="I100" s="12"/>
      <c r="J100" s="12"/>
      <c r="K100" s="12">
        <v>38524006.399999999</v>
      </c>
      <c r="L100" s="12"/>
      <c r="M100" s="12">
        <f t="shared" si="6"/>
        <v>0</v>
      </c>
      <c r="N100" s="12"/>
      <c r="O100" s="12"/>
      <c r="P100" s="12"/>
      <c r="Q100" s="12">
        <f t="shared" si="10"/>
        <v>0</v>
      </c>
      <c r="R100" s="12"/>
      <c r="S100" s="12"/>
      <c r="T100" s="13">
        <f t="shared" si="7"/>
        <v>38524006.399999999</v>
      </c>
    </row>
    <row r="101" spans="1:20" x14ac:dyDescent="0.25">
      <c r="A101" s="10">
        <v>92</v>
      </c>
      <c r="B101" s="11" t="s">
        <v>108</v>
      </c>
      <c r="C101" s="26">
        <v>1340006</v>
      </c>
      <c r="D101" s="12">
        <f t="shared" si="9"/>
        <v>121238653.87200002</v>
      </c>
      <c r="E101" s="12">
        <v>121238653.87200002</v>
      </c>
      <c r="F101" s="12"/>
      <c r="G101" s="12">
        <f t="shared" si="5"/>
        <v>157398592.23999998</v>
      </c>
      <c r="H101" s="12">
        <v>123892854.39999999</v>
      </c>
      <c r="I101" s="12">
        <v>9102395.7599999998</v>
      </c>
      <c r="J101" s="12">
        <v>19352849.879999999</v>
      </c>
      <c r="K101" s="12">
        <v>4963422.0000000037</v>
      </c>
      <c r="L101" s="12">
        <v>87070.2</v>
      </c>
      <c r="M101" s="12">
        <f t="shared" si="6"/>
        <v>31439347.430399999</v>
      </c>
      <c r="N101" s="12">
        <v>23644494.182399999</v>
      </c>
      <c r="O101" s="12">
        <v>7794853.2479999997</v>
      </c>
      <c r="P101" s="12"/>
      <c r="Q101" s="12">
        <f t="shared" si="10"/>
        <v>25962200.739999998</v>
      </c>
      <c r="R101" s="12">
        <v>25423325.539999999</v>
      </c>
      <c r="S101" s="12">
        <v>538875.19999999995</v>
      </c>
      <c r="T101" s="13">
        <f t="shared" si="7"/>
        <v>336038794.28240001</v>
      </c>
    </row>
    <row r="102" spans="1:20" x14ac:dyDescent="0.25">
      <c r="A102" s="10">
        <v>93</v>
      </c>
      <c r="B102" s="11" t="s">
        <v>109</v>
      </c>
      <c r="C102" s="26">
        <v>6349008</v>
      </c>
      <c r="D102" s="12">
        <f t="shared" si="9"/>
        <v>66120094.740000002</v>
      </c>
      <c r="E102" s="12">
        <v>66120094.740000002</v>
      </c>
      <c r="F102" s="12"/>
      <c r="G102" s="12">
        <f t="shared" si="5"/>
        <v>18157391.139999997</v>
      </c>
      <c r="H102" s="12">
        <v>14048698.999999998</v>
      </c>
      <c r="I102" s="12">
        <v>2742188.2399999998</v>
      </c>
      <c r="J102" s="12">
        <v>530127.5</v>
      </c>
      <c r="K102" s="12">
        <v>700718.39999999991</v>
      </c>
      <c r="L102" s="12">
        <v>135658</v>
      </c>
      <c r="M102" s="12">
        <f t="shared" si="6"/>
        <v>9567695.1552000009</v>
      </c>
      <c r="N102" s="12">
        <v>4415069.568</v>
      </c>
      <c r="O102" s="12">
        <v>5152625.5872</v>
      </c>
      <c r="P102" s="12"/>
      <c r="Q102" s="12">
        <f t="shared" si="10"/>
        <v>0</v>
      </c>
      <c r="R102" s="12"/>
      <c r="S102" s="12"/>
      <c r="T102" s="13">
        <f t="shared" si="7"/>
        <v>93845181.0352</v>
      </c>
    </row>
    <row r="103" spans="1:20" x14ac:dyDescent="0.25">
      <c r="A103" s="10">
        <v>94</v>
      </c>
      <c r="B103" s="11" t="s">
        <v>110</v>
      </c>
      <c r="C103" s="26">
        <v>1340007</v>
      </c>
      <c r="D103" s="12">
        <f t="shared" si="9"/>
        <v>195018156.98232007</v>
      </c>
      <c r="E103" s="12">
        <v>195018156.98232007</v>
      </c>
      <c r="F103" s="12"/>
      <c r="G103" s="12">
        <f t="shared" si="5"/>
        <v>216955014.19999999</v>
      </c>
      <c r="H103" s="12">
        <v>147456937.97999999</v>
      </c>
      <c r="I103" s="12">
        <v>16697628.220000001</v>
      </c>
      <c r="J103" s="12">
        <v>25720484</v>
      </c>
      <c r="K103" s="12">
        <v>23843890</v>
      </c>
      <c r="L103" s="12">
        <v>3236074</v>
      </c>
      <c r="M103" s="12">
        <f t="shared" si="6"/>
        <v>35751115.54559999</v>
      </c>
      <c r="N103" s="12">
        <v>467900.15999999997</v>
      </c>
      <c r="O103" s="12">
        <v>35283215.385599993</v>
      </c>
      <c r="P103" s="12"/>
      <c r="Q103" s="12">
        <f t="shared" si="10"/>
        <v>29282889.649999999</v>
      </c>
      <c r="R103" s="12">
        <v>28634014.449999999</v>
      </c>
      <c r="S103" s="12">
        <v>648875.19999999995</v>
      </c>
      <c r="T103" s="13">
        <f t="shared" si="7"/>
        <v>477007176.37792003</v>
      </c>
    </row>
    <row r="104" spans="1:20" x14ac:dyDescent="0.25">
      <c r="A104" s="10">
        <v>95</v>
      </c>
      <c r="B104" s="11" t="s">
        <v>111</v>
      </c>
      <c r="C104" s="26">
        <v>1304001</v>
      </c>
      <c r="D104" s="12">
        <f t="shared" si="9"/>
        <v>0</v>
      </c>
      <c r="E104" s="12"/>
      <c r="F104" s="12"/>
      <c r="G104" s="12">
        <f t="shared" si="5"/>
        <v>5222576.68</v>
      </c>
      <c r="H104" s="12"/>
      <c r="I104" s="12"/>
      <c r="J104" s="12"/>
      <c r="K104" s="12">
        <v>4885500.0599999996</v>
      </c>
      <c r="L104" s="12">
        <v>337076.62</v>
      </c>
      <c r="M104" s="12">
        <f t="shared" si="6"/>
        <v>0</v>
      </c>
      <c r="N104" s="12"/>
      <c r="O104" s="12"/>
      <c r="P104" s="12"/>
      <c r="Q104" s="12">
        <f t="shared" si="10"/>
        <v>0</v>
      </c>
      <c r="R104" s="12"/>
      <c r="S104" s="12"/>
      <c r="T104" s="13">
        <f t="shared" si="7"/>
        <v>5222576.68</v>
      </c>
    </row>
    <row r="105" spans="1:20" x14ac:dyDescent="0.25">
      <c r="A105" s="10">
        <v>96</v>
      </c>
      <c r="B105" s="11" t="s">
        <v>112</v>
      </c>
      <c r="C105" s="26">
        <v>1343008</v>
      </c>
      <c r="D105" s="12">
        <f t="shared" si="9"/>
        <v>111001688.31359999</v>
      </c>
      <c r="E105" s="12">
        <v>111001688.31359999</v>
      </c>
      <c r="F105" s="12"/>
      <c r="G105" s="12">
        <f t="shared" si="5"/>
        <v>106346706.86</v>
      </c>
      <c r="H105" s="12">
        <v>79972261.379999995</v>
      </c>
      <c r="I105" s="12">
        <v>7808147.4799999995</v>
      </c>
      <c r="J105" s="12">
        <v>11607775</v>
      </c>
      <c r="K105" s="12">
        <v>6958523</v>
      </c>
      <c r="L105" s="12"/>
      <c r="M105" s="12">
        <f t="shared" si="6"/>
        <v>26895628.032000002</v>
      </c>
      <c r="N105" s="12">
        <v>16162316.352</v>
      </c>
      <c r="O105" s="12">
        <v>10733311.680000002</v>
      </c>
      <c r="P105" s="12"/>
      <c r="Q105" s="12">
        <f t="shared" si="10"/>
        <v>24363755.609999999</v>
      </c>
      <c r="R105" s="12">
        <v>23824880.41</v>
      </c>
      <c r="S105" s="12">
        <v>538875.19999999995</v>
      </c>
      <c r="T105" s="13">
        <f t="shared" si="7"/>
        <v>268607778.81559998</v>
      </c>
    </row>
    <row r="106" spans="1:20" x14ac:dyDescent="0.25">
      <c r="A106" s="10">
        <v>97</v>
      </c>
      <c r="B106" s="14" t="s">
        <v>113</v>
      </c>
      <c r="C106" s="26">
        <v>1340010</v>
      </c>
      <c r="D106" s="12">
        <f t="shared" si="9"/>
        <v>203665714.62047994</v>
      </c>
      <c r="E106" s="12">
        <v>203665714.62047994</v>
      </c>
      <c r="F106" s="12"/>
      <c r="G106" s="12">
        <f t="shared" si="5"/>
        <v>262626876.18000001</v>
      </c>
      <c r="H106" s="12">
        <v>220060544.64000002</v>
      </c>
      <c r="I106" s="12">
        <v>12336835.100000001</v>
      </c>
      <c r="J106" s="12">
        <v>21890559.84</v>
      </c>
      <c r="K106" s="12">
        <v>8077725.9999999963</v>
      </c>
      <c r="L106" s="12">
        <v>261210.59999999998</v>
      </c>
      <c r="M106" s="12">
        <f t="shared" si="6"/>
        <v>24916592.063999996</v>
      </c>
      <c r="N106" s="12">
        <v>9569012.5439999979</v>
      </c>
      <c r="O106" s="12">
        <v>15347579.52</v>
      </c>
      <c r="P106" s="12"/>
      <c r="Q106" s="12">
        <f t="shared" si="10"/>
        <v>24520019.659999996</v>
      </c>
      <c r="R106" s="12">
        <v>24412244.619999997</v>
      </c>
      <c r="S106" s="12">
        <v>107775.03999999999</v>
      </c>
      <c r="T106" s="13">
        <f t="shared" si="7"/>
        <v>515729202.52447993</v>
      </c>
    </row>
    <row r="107" spans="1:20" ht="31.5" x14ac:dyDescent="0.25">
      <c r="A107" s="10">
        <v>98</v>
      </c>
      <c r="B107" s="11" t="s">
        <v>114</v>
      </c>
      <c r="C107" s="26">
        <v>1343004</v>
      </c>
      <c r="D107" s="12">
        <f t="shared" si="9"/>
        <v>129350825.01599997</v>
      </c>
      <c r="E107" s="12">
        <v>129350825.01599997</v>
      </c>
      <c r="F107" s="12"/>
      <c r="G107" s="12">
        <f t="shared" si="5"/>
        <v>185903464.41999999</v>
      </c>
      <c r="H107" s="12">
        <v>140705851.44</v>
      </c>
      <c r="I107" s="12">
        <v>11593435.780000001</v>
      </c>
      <c r="J107" s="12">
        <v>24845197.199999999</v>
      </c>
      <c r="K107" s="12">
        <v>8758980.0000000037</v>
      </c>
      <c r="L107" s="12"/>
      <c r="M107" s="12">
        <f t="shared" si="6"/>
        <v>16665513.446399998</v>
      </c>
      <c r="N107" s="12">
        <v>4040522.3039999995</v>
      </c>
      <c r="O107" s="12">
        <v>12624991.142399998</v>
      </c>
      <c r="P107" s="12"/>
      <c r="Q107" s="12">
        <f t="shared" si="10"/>
        <v>26599554.990000002</v>
      </c>
      <c r="R107" s="12">
        <v>26060679.790000003</v>
      </c>
      <c r="S107" s="12">
        <v>538875.19999999995</v>
      </c>
      <c r="T107" s="13">
        <f t="shared" si="7"/>
        <v>358519357.87239993</v>
      </c>
    </row>
    <row r="108" spans="1:20" ht="31.5" x14ac:dyDescent="0.25">
      <c r="A108" s="10">
        <v>99</v>
      </c>
      <c r="B108" s="11" t="s">
        <v>115</v>
      </c>
      <c r="C108" s="26">
        <v>1343171</v>
      </c>
      <c r="D108" s="12">
        <f t="shared" si="9"/>
        <v>109190207.85119998</v>
      </c>
      <c r="E108" s="12">
        <v>109190207.85119998</v>
      </c>
      <c r="F108" s="12"/>
      <c r="G108" s="12">
        <f t="shared" si="5"/>
        <v>167352663.02599999</v>
      </c>
      <c r="H108" s="12">
        <v>131361778.14</v>
      </c>
      <c r="I108" s="12">
        <v>8317807.6860000007</v>
      </c>
      <c r="J108" s="12">
        <v>15702471.199999999</v>
      </c>
      <c r="K108" s="12">
        <v>11970606</v>
      </c>
      <c r="L108" s="12"/>
      <c r="M108" s="12">
        <f t="shared" si="6"/>
        <v>12357334.079999998</v>
      </c>
      <c r="N108" s="12">
        <v>8399716.4159999993</v>
      </c>
      <c r="O108" s="12">
        <v>3957617.6639999994</v>
      </c>
      <c r="P108" s="12"/>
      <c r="Q108" s="12">
        <f t="shared" si="10"/>
        <v>16149157.850000001</v>
      </c>
      <c r="R108" s="12">
        <v>15879720.250000002</v>
      </c>
      <c r="S108" s="12">
        <v>269437.59999999998</v>
      </c>
      <c r="T108" s="13">
        <f t="shared" si="7"/>
        <v>305049362.80719995</v>
      </c>
    </row>
    <row r="109" spans="1:20" x14ac:dyDescent="0.25">
      <c r="A109" s="10">
        <v>100</v>
      </c>
      <c r="B109" s="11" t="s">
        <v>116</v>
      </c>
      <c r="C109" s="26">
        <v>1340003</v>
      </c>
      <c r="D109" s="12">
        <f t="shared" si="9"/>
        <v>11464661.544</v>
      </c>
      <c r="E109" s="12">
        <v>11464661.544</v>
      </c>
      <c r="F109" s="12"/>
      <c r="G109" s="12">
        <f t="shared" si="5"/>
        <v>39303544.289999999</v>
      </c>
      <c r="H109" s="12">
        <v>35901238.100000001</v>
      </c>
      <c r="I109" s="12">
        <v>974067.78</v>
      </c>
      <c r="J109" s="12">
        <v>1610733.61</v>
      </c>
      <c r="K109" s="12">
        <v>817504.8</v>
      </c>
      <c r="L109" s="12"/>
      <c r="M109" s="12">
        <f t="shared" si="6"/>
        <v>4076409.7919999999</v>
      </c>
      <c r="N109" s="12">
        <v>2282035.392</v>
      </c>
      <c r="O109" s="12">
        <v>1794374.4</v>
      </c>
      <c r="P109" s="12"/>
      <c r="Q109" s="12">
        <f t="shared" si="10"/>
        <v>2008449.1300000001</v>
      </c>
      <c r="R109" s="12">
        <v>1900674.09</v>
      </c>
      <c r="S109" s="12">
        <v>107775.03999999999</v>
      </c>
      <c r="T109" s="13">
        <f t="shared" si="7"/>
        <v>56853064.755999997</v>
      </c>
    </row>
    <row r="110" spans="1:20" x14ac:dyDescent="0.25">
      <c r="A110" s="10">
        <v>101</v>
      </c>
      <c r="B110" s="11" t="s">
        <v>117</v>
      </c>
      <c r="C110" s="26">
        <v>1340001</v>
      </c>
      <c r="D110" s="12">
        <f t="shared" si="9"/>
        <v>31575092.934999999</v>
      </c>
      <c r="E110" s="12">
        <v>31575092.934999999</v>
      </c>
      <c r="F110" s="12"/>
      <c r="G110" s="12">
        <f t="shared" si="5"/>
        <v>41781572.810000002</v>
      </c>
      <c r="H110" s="12">
        <v>35236084.520000003</v>
      </c>
      <c r="I110" s="12">
        <v>1484472.29</v>
      </c>
      <c r="J110" s="12">
        <v>2606520</v>
      </c>
      <c r="K110" s="17">
        <v>2454496</v>
      </c>
      <c r="L110" s="12"/>
      <c r="M110" s="12">
        <f t="shared" si="6"/>
        <v>16319616.684799999</v>
      </c>
      <c r="N110" s="12">
        <v>15956615.500799999</v>
      </c>
      <c r="O110" s="12">
        <v>363001.18400000001</v>
      </c>
      <c r="P110" s="12"/>
      <c r="Q110" s="12">
        <f t="shared" si="10"/>
        <v>3153199.94</v>
      </c>
      <c r="R110" s="12">
        <v>3044664.92</v>
      </c>
      <c r="S110" s="12">
        <v>108535.02</v>
      </c>
      <c r="T110" s="13">
        <f t="shared" si="7"/>
        <v>92829482.369800001</v>
      </c>
    </row>
    <row r="111" spans="1:20" x14ac:dyDescent="0.25">
      <c r="A111" s="10">
        <v>102</v>
      </c>
      <c r="B111" s="11" t="s">
        <v>118</v>
      </c>
      <c r="C111" s="26">
        <v>1340012</v>
      </c>
      <c r="D111" s="12">
        <f t="shared" si="9"/>
        <v>84175392.372339994</v>
      </c>
      <c r="E111" s="12">
        <v>84175392.372339994</v>
      </c>
      <c r="F111" s="12"/>
      <c r="G111" s="12">
        <f t="shared" si="5"/>
        <v>140992381.95000002</v>
      </c>
      <c r="H111" s="12">
        <v>121330835.08000001</v>
      </c>
      <c r="I111" s="12">
        <v>5570613.5200000005</v>
      </c>
      <c r="J111" s="12">
        <v>6646933.3500000006</v>
      </c>
      <c r="K111" s="12">
        <v>7444000.0000000009</v>
      </c>
      <c r="L111" s="12"/>
      <c r="M111" s="12">
        <f t="shared" si="6"/>
        <v>18627892.504000001</v>
      </c>
      <c r="N111" s="12">
        <v>11690634.758400001</v>
      </c>
      <c r="O111" s="12">
        <v>6937257.7456</v>
      </c>
      <c r="P111" s="12"/>
      <c r="Q111" s="12">
        <f t="shared" si="10"/>
        <v>12353986.49</v>
      </c>
      <c r="R111" s="12">
        <v>12244150.17</v>
      </c>
      <c r="S111" s="12">
        <v>109836.32</v>
      </c>
      <c r="T111" s="13">
        <f t="shared" si="7"/>
        <v>256149653.31634</v>
      </c>
    </row>
    <row r="112" spans="1:20" x14ac:dyDescent="0.25">
      <c r="A112" s="10">
        <v>103</v>
      </c>
      <c r="B112" s="11" t="s">
        <v>119</v>
      </c>
      <c r="C112" s="26">
        <v>2106184</v>
      </c>
      <c r="D112" s="12">
        <f t="shared" si="9"/>
        <v>0</v>
      </c>
      <c r="E112" s="12"/>
      <c r="F112" s="12"/>
      <c r="G112" s="12">
        <f t="shared" si="5"/>
        <v>0</v>
      </c>
      <c r="H112" s="12"/>
      <c r="I112" s="12"/>
      <c r="J112" s="12"/>
      <c r="K112" s="12"/>
      <c r="L112" s="12"/>
      <c r="M112" s="12">
        <f t="shared" si="6"/>
        <v>340167.25599999994</v>
      </c>
      <c r="N112" s="12">
        <v>340167.25599999994</v>
      </c>
      <c r="O112" s="12"/>
      <c r="P112" s="12"/>
      <c r="Q112" s="12">
        <f t="shared" si="10"/>
        <v>0</v>
      </c>
      <c r="R112" s="12"/>
      <c r="S112" s="12"/>
      <c r="T112" s="13">
        <f t="shared" si="7"/>
        <v>340167.25599999994</v>
      </c>
    </row>
    <row r="113" spans="1:20" x14ac:dyDescent="0.25">
      <c r="A113" s="10">
        <v>104</v>
      </c>
      <c r="B113" s="11" t="s">
        <v>121</v>
      </c>
      <c r="C113" s="26"/>
      <c r="D113" s="12"/>
      <c r="E113" s="12"/>
      <c r="F113" s="12"/>
      <c r="G113" s="12">
        <f t="shared" si="5"/>
        <v>1232118</v>
      </c>
      <c r="H113" s="12"/>
      <c r="I113" s="12"/>
      <c r="J113" s="12"/>
      <c r="K113" s="12"/>
      <c r="L113" s="12">
        <v>1232118</v>
      </c>
      <c r="M113" s="12">
        <f>SUM(N113:O113)</f>
        <v>7055979.8399999999</v>
      </c>
      <c r="N113" s="12">
        <v>4627896</v>
      </c>
      <c r="O113" s="12">
        <v>2428083.84</v>
      </c>
      <c r="P113" s="12"/>
      <c r="Q113" s="12"/>
      <c r="R113" s="12"/>
      <c r="S113" s="12"/>
      <c r="T113" s="13">
        <f t="shared" si="7"/>
        <v>8288097.8399999999</v>
      </c>
    </row>
    <row r="114" spans="1:20" ht="31.5" x14ac:dyDescent="0.25">
      <c r="A114" s="10">
        <v>105</v>
      </c>
      <c r="B114" s="11" t="s">
        <v>123</v>
      </c>
      <c r="C114" s="26"/>
      <c r="D114" s="12"/>
      <c r="E114" s="12"/>
      <c r="F114" s="12"/>
      <c r="G114" s="12">
        <f t="shared" si="5"/>
        <v>0</v>
      </c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3">
        <f t="shared" si="7"/>
        <v>0</v>
      </c>
    </row>
    <row r="115" spans="1:20" x14ac:dyDescent="0.25">
      <c r="A115" s="10">
        <v>106</v>
      </c>
      <c r="B115" s="11" t="s">
        <v>122</v>
      </c>
      <c r="C115" s="26"/>
      <c r="D115" s="12"/>
      <c r="E115" s="12"/>
      <c r="F115" s="12"/>
      <c r="G115" s="12">
        <v>85125.6</v>
      </c>
      <c r="H115" s="12"/>
      <c r="I115" s="12"/>
      <c r="J115" s="12"/>
      <c r="K115" s="12">
        <v>85125.6</v>
      </c>
      <c r="L115" s="12"/>
      <c r="M115" s="12"/>
      <c r="N115" s="12"/>
      <c r="O115" s="12"/>
      <c r="P115" s="12"/>
      <c r="Q115" s="12"/>
      <c r="R115" s="12"/>
      <c r="S115" s="12"/>
      <c r="T115" s="13">
        <f t="shared" si="7"/>
        <v>85125.6</v>
      </c>
    </row>
    <row r="116" spans="1:20" ht="31.5" x14ac:dyDescent="0.25">
      <c r="A116" s="10">
        <v>107</v>
      </c>
      <c r="B116" s="11" t="s">
        <v>120</v>
      </c>
      <c r="C116" s="26">
        <v>2138207</v>
      </c>
      <c r="D116" s="12">
        <f t="shared" si="9"/>
        <v>568488.92564999999</v>
      </c>
      <c r="E116" s="12"/>
      <c r="F116" s="12">
        <v>568488.92564999999</v>
      </c>
      <c r="G116" s="12">
        <f t="shared" si="5"/>
        <v>0</v>
      </c>
      <c r="H116" s="12"/>
      <c r="I116" s="12"/>
      <c r="J116" s="12"/>
      <c r="K116" s="12"/>
      <c r="L116" s="12"/>
      <c r="M116" s="12">
        <f t="shared" si="6"/>
        <v>0</v>
      </c>
      <c r="N116" s="12"/>
      <c r="O116" s="12"/>
      <c r="P116" s="12"/>
      <c r="Q116" s="12">
        <f t="shared" si="10"/>
        <v>0</v>
      </c>
      <c r="R116" s="12"/>
      <c r="S116" s="12"/>
      <c r="T116" s="13">
        <f t="shared" si="7"/>
        <v>568488.92564999999</v>
      </c>
    </row>
    <row r="117" spans="1:20" s="20" customFormat="1" x14ac:dyDescent="0.25">
      <c r="A117" s="18"/>
      <c r="B117" s="19" t="s">
        <v>10</v>
      </c>
      <c r="C117" s="19"/>
      <c r="D117" s="13">
        <f t="shared" ref="D117:S117" si="11">SUM(D10:D116)</f>
        <v>11013016546.619932</v>
      </c>
      <c r="E117" s="13">
        <f>SUM(E10:E116)</f>
        <v>9891084536.9682865</v>
      </c>
      <c r="F117" s="13">
        <f>SUM(F10:F116)</f>
        <v>1121932009.6516497</v>
      </c>
      <c r="G117" s="13">
        <f>SUM(G10:G116)</f>
        <v>8592919698.1459999</v>
      </c>
      <c r="H117" s="13">
        <f t="shared" si="11"/>
        <v>4206889880.1599994</v>
      </c>
      <c r="I117" s="13">
        <f t="shared" si="11"/>
        <v>521562607.03600007</v>
      </c>
      <c r="J117" s="13">
        <f t="shared" si="11"/>
        <v>815970890.33000028</v>
      </c>
      <c r="K117" s="13">
        <f t="shared" si="11"/>
        <v>2203102966.6900005</v>
      </c>
      <c r="L117" s="13">
        <f t="shared" si="11"/>
        <v>845393353.93000042</v>
      </c>
      <c r="M117" s="13">
        <f t="shared" si="11"/>
        <v>2188660139.11168</v>
      </c>
      <c r="N117" s="13">
        <f t="shared" si="11"/>
        <v>689637287.67647994</v>
      </c>
      <c r="O117" s="13">
        <f>SUM(O10:O116)</f>
        <v>1499022851.4351997</v>
      </c>
      <c r="P117" s="13">
        <f t="shared" si="11"/>
        <v>458999203.26999998</v>
      </c>
      <c r="Q117" s="13">
        <f t="shared" si="11"/>
        <v>1474635348.3800001</v>
      </c>
      <c r="R117" s="13">
        <f t="shared" si="11"/>
        <v>1462380590.6600003</v>
      </c>
      <c r="S117" s="13">
        <f t="shared" si="11"/>
        <v>12254757.719999995</v>
      </c>
      <c r="T117" s="13">
        <f>SUM(T10:T116)</f>
        <v>23728230935.527611</v>
      </c>
    </row>
    <row r="118" spans="1:20" x14ac:dyDescent="0.25">
      <c r="G118" s="21"/>
      <c r="T118" s="22"/>
    </row>
    <row r="119" spans="1:20" s="30" customFormat="1" hidden="1" x14ac:dyDescent="0.25">
      <c r="B119" s="4" t="s">
        <v>10</v>
      </c>
      <c r="C119" s="4"/>
      <c r="D119" s="30">
        <v>11013016546.619932</v>
      </c>
      <c r="E119" s="30">
        <v>9891084536.9682865</v>
      </c>
      <c r="F119" s="30">
        <v>1121932009.6516497</v>
      </c>
      <c r="G119" s="30">
        <v>8592919698.1459999</v>
      </c>
      <c r="H119" s="30">
        <v>4206889880.1599994</v>
      </c>
      <c r="I119" s="30">
        <v>521562607.03600007</v>
      </c>
      <c r="J119" s="30">
        <v>815970890.33000028</v>
      </c>
      <c r="K119" s="30">
        <v>2203102966.6900005</v>
      </c>
      <c r="L119" s="30">
        <v>845393353.93000042</v>
      </c>
      <c r="M119" s="30">
        <v>2188660139.11168</v>
      </c>
      <c r="N119" s="30">
        <v>684910587.51647985</v>
      </c>
      <c r="O119" s="30">
        <v>1503749551.5951998</v>
      </c>
      <c r="P119" s="30">
        <v>458999203.26999998</v>
      </c>
      <c r="Q119" s="30">
        <v>1474635348.3800001</v>
      </c>
      <c r="R119" s="30">
        <v>1462380590.6600003</v>
      </c>
      <c r="S119" s="30">
        <v>12254757.719999995</v>
      </c>
      <c r="T119" s="30">
        <v>23728230935.527611</v>
      </c>
    </row>
    <row r="120" spans="1:20" hidden="1" x14ac:dyDescent="0.25">
      <c r="D120" s="28">
        <f>D117-D119</f>
        <v>0</v>
      </c>
      <c r="E120" s="28">
        <f t="shared" ref="E120:T120" si="12">E117-E119</f>
        <v>0</v>
      </c>
      <c r="F120" s="28">
        <f t="shared" si="12"/>
        <v>0</v>
      </c>
      <c r="G120" s="28">
        <f t="shared" si="12"/>
        <v>0</v>
      </c>
      <c r="H120" s="28">
        <f t="shared" si="12"/>
        <v>0</v>
      </c>
      <c r="I120" s="28">
        <f t="shared" si="12"/>
        <v>0</v>
      </c>
      <c r="J120" s="28">
        <f t="shared" si="12"/>
        <v>0</v>
      </c>
      <c r="K120" s="28">
        <f t="shared" si="12"/>
        <v>0</v>
      </c>
      <c r="L120" s="28">
        <f t="shared" si="12"/>
        <v>0</v>
      </c>
      <c r="M120" s="28">
        <f t="shared" si="12"/>
        <v>0</v>
      </c>
      <c r="N120" s="28">
        <f t="shared" si="12"/>
        <v>4726700.1600000858</v>
      </c>
      <c r="O120" s="28">
        <f t="shared" si="12"/>
        <v>-4726700.1600000858</v>
      </c>
      <c r="P120" s="28">
        <f t="shared" si="12"/>
        <v>0</v>
      </c>
      <c r="Q120" s="28">
        <f t="shared" si="12"/>
        <v>0</v>
      </c>
      <c r="R120" s="28">
        <f t="shared" si="12"/>
        <v>0</v>
      </c>
      <c r="S120" s="28">
        <f t="shared" si="12"/>
        <v>0</v>
      </c>
      <c r="T120" s="28">
        <f t="shared" si="12"/>
        <v>0</v>
      </c>
    </row>
    <row r="121" spans="1:20" x14ac:dyDescent="0.25">
      <c r="T121" s="29"/>
    </row>
  </sheetData>
  <mergeCells count="26">
    <mergeCell ref="Q1:T2"/>
    <mergeCell ref="A6:A8"/>
    <mergeCell ref="B6:B9"/>
    <mergeCell ref="C6:C9"/>
    <mergeCell ref="D6:F6"/>
    <mergeCell ref="G6:L6"/>
    <mergeCell ref="M6:O6"/>
    <mergeCell ref="P6:P9"/>
    <mergeCell ref="Q6:S6"/>
    <mergeCell ref="T6:T9"/>
    <mergeCell ref="D7:D9"/>
    <mergeCell ref="E7:E9"/>
    <mergeCell ref="F7:F9"/>
    <mergeCell ref="G7:G9"/>
    <mergeCell ref="H7:H9"/>
    <mergeCell ref="S7:S9"/>
    <mergeCell ref="R7:R9"/>
    <mergeCell ref="B4:Q4"/>
    <mergeCell ref="L7:L9"/>
    <mergeCell ref="M7:M9"/>
    <mergeCell ref="N7:N9"/>
    <mergeCell ref="O7:O9"/>
    <mergeCell ref="Q7:Q9"/>
    <mergeCell ref="I7:I9"/>
    <mergeCell ref="J7:J9"/>
    <mergeCell ref="K7:K9"/>
  </mergeCells>
  <pageMargins left="0" right="0" top="0.35433070866141736" bottom="0.19685039370078741" header="0.11811023622047245" footer="0.11811023622047245"/>
  <pageSetup paperSize="9" scale="67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план. ст-ть (комиссия)</vt:lpstr>
      <vt:lpstr>'план. ст-ть (комиссия)'!Заголовки_для_печати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2019-04-30T01:49:20Z</cp:lastPrinted>
  <dcterms:created xsi:type="dcterms:W3CDTF">2018-10-12T06:19:37Z</dcterms:created>
  <dcterms:modified xsi:type="dcterms:W3CDTF">2019-05-08T06:22:33Z</dcterms:modified>
</cp:coreProperties>
</file>